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S:\BEN CHASE\"/>
    </mc:Choice>
  </mc:AlternateContent>
  <xr:revisionPtr revIDLastSave="0" documentId="13_ncr:1_{D02E0729-D1E1-4A08-B4FE-1A7627CD256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PreNumbered" sheetId="2" r:id="rId2"/>
    <sheet name="Invoice" sheetId="3" r:id="rId3"/>
  </sheets>
  <externalReferences>
    <externalReference r:id="rId4"/>
  </externalReferences>
  <definedNames>
    <definedName name="Colors">'[1]Simple Order'!$P$40:$P$43</definedName>
    <definedName name="CreditCard">'Order Form'!$S$12:$S$15</definedName>
    <definedName name="DiscountPercent">'[1]Simple Order'!$M$21</definedName>
    <definedName name="OrderForm">'Order Form'!$A$27:$U$65</definedName>
    <definedName name="SizeColor">'[1]Simple Order'!$F$25:$K$36</definedName>
    <definedName name="Sizes">'[1]Simple Order'!$P$7:$P$37</definedName>
    <definedName name="States">'[1]Simple Order'!$C$50:$C$100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1" l="1"/>
  <c r="U73" i="1"/>
  <c r="U71" i="1"/>
  <c r="X65" i="1"/>
  <c r="W65" i="1"/>
  <c r="X64" i="1"/>
  <c r="W64" i="1"/>
  <c r="X63" i="1"/>
  <c r="W63" i="1"/>
  <c r="X62" i="1"/>
  <c r="W62" i="1"/>
  <c r="X61" i="1"/>
  <c r="W61" i="1"/>
  <c r="X58" i="1"/>
  <c r="W58" i="1"/>
  <c r="X57" i="1"/>
  <c r="W57" i="1"/>
  <c r="X56" i="1"/>
  <c r="W56" i="1"/>
  <c r="X55" i="1"/>
  <c r="W55" i="1"/>
  <c r="X54" i="1"/>
  <c r="W54" i="1"/>
  <c r="Y51" i="1"/>
  <c r="X51" i="1"/>
  <c r="W51" i="1"/>
  <c r="Y50" i="1"/>
  <c r="X50" i="1"/>
  <c r="W50" i="1"/>
  <c r="Y49" i="1"/>
  <c r="X49" i="1"/>
  <c r="W49" i="1"/>
  <c r="Y48" i="1"/>
  <c r="X48" i="1"/>
  <c r="W48" i="1"/>
  <c r="Y47" i="1"/>
  <c r="X47" i="1"/>
  <c r="W47" i="1"/>
  <c r="Y46" i="1"/>
  <c r="X46" i="1"/>
  <c r="W46" i="1"/>
  <c r="Y45" i="1"/>
  <c r="X45" i="1"/>
  <c r="W45" i="1"/>
  <c r="Y44" i="1"/>
  <c r="X44" i="1"/>
  <c r="W44" i="1"/>
  <c r="Y43" i="1"/>
  <c r="X43" i="1"/>
  <c r="W43" i="1"/>
  <c r="Y36" i="1"/>
  <c r="X36" i="1"/>
  <c r="W36" i="1"/>
  <c r="Y35" i="1"/>
  <c r="X35" i="1"/>
  <c r="W35" i="1"/>
  <c r="Y34" i="1"/>
  <c r="X34" i="1"/>
  <c r="W34" i="1"/>
  <c r="Y31" i="1"/>
  <c r="X31" i="1"/>
  <c r="W31" i="1"/>
  <c r="Y30" i="1"/>
  <c r="X30" i="1"/>
  <c r="W30" i="1"/>
  <c r="Y29" i="1"/>
  <c r="X29" i="1"/>
  <c r="W29" i="1"/>
  <c r="Y28" i="1"/>
  <c r="X28" i="1"/>
  <c r="W28" i="1"/>
  <c r="Y27" i="1"/>
  <c r="X27" i="1"/>
  <c r="W27" i="1"/>
  <c r="T70" i="1" l="1"/>
  <c r="S70" i="1" l="1"/>
  <c r="S72" i="1" s="1"/>
  <c r="U72" i="1" s="1"/>
  <c r="U70" i="1"/>
  <c r="U75" i="1" l="1"/>
</calcChain>
</file>

<file path=xl/sharedStrings.xml><?xml version="1.0" encoding="utf-8"?>
<sst xmlns="http://schemas.openxmlformats.org/spreadsheetml/2006/main" count="324" uniqueCount="160">
  <si>
    <t>Benjamin Chase Company</t>
  </si>
  <si>
    <t>ORDER FORM</t>
  </si>
  <si>
    <t>For Internal Use Only:</t>
  </si>
  <si>
    <t>Order #</t>
  </si>
  <si>
    <t>Cust #</t>
  </si>
  <si>
    <t>Promo</t>
  </si>
  <si>
    <t>Email:</t>
  </si>
  <si>
    <t>DATE:</t>
  </si>
  <si>
    <t>Prices effective:</t>
  </si>
  <si>
    <t>CUSTOMER INFORMATION</t>
  </si>
  <si>
    <t>PAYMENT METHOD</t>
  </si>
  <si>
    <t>Company Name:</t>
  </si>
  <si>
    <t>To be invoiced:</t>
  </si>
  <si>
    <t>Credit Card</t>
  </si>
  <si>
    <t>Contact Person:</t>
  </si>
  <si>
    <t>AMEX</t>
  </si>
  <si>
    <t>VISA</t>
  </si>
  <si>
    <t>Add'l Address:</t>
  </si>
  <si>
    <t>State:</t>
  </si>
  <si>
    <t>MC</t>
  </si>
  <si>
    <t>City:</t>
  </si>
  <si>
    <t>Zip:</t>
  </si>
  <si>
    <t>Discover</t>
  </si>
  <si>
    <t>Phone:</t>
  </si>
  <si>
    <t>Fax:</t>
  </si>
  <si>
    <t>Customer P.O. #:</t>
  </si>
  <si>
    <t>CREDIT CARD INFORMATION</t>
  </si>
  <si>
    <t>Attn:</t>
  </si>
  <si>
    <t>Card #:</t>
  </si>
  <si>
    <t>Street:</t>
  </si>
  <si>
    <t>Name:</t>
  </si>
  <si>
    <t>Add'l:</t>
  </si>
  <si>
    <t>Billing Address:</t>
  </si>
  <si>
    <t>Zip Code:</t>
  </si>
  <si>
    <t>Card Expiration Date:</t>
  </si>
  <si>
    <t>*CV#:</t>
  </si>
  <si>
    <t>POT LABELS</t>
  </si>
  <si>
    <t>Qty/ Case</t>
  </si>
  <si>
    <t>Lbs. Case</t>
  </si>
  <si>
    <t>Qty. PLAIN</t>
  </si>
  <si>
    <t># Cases</t>
  </si>
  <si>
    <t>Case Price</t>
  </si>
  <si>
    <t>Qty. WHITE</t>
  </si>
  <si>
    <t>Qty. ORANGE</t>
  </si>
  <si>
    <t>Total</t>
  </si>
  <si>
    <t>Restock Fee</t>
  </si>
  <si>
    <t>Net</t>
  </si>
  <si>
    <t>4" x 5/8"</t>
  </si>
  <si>
    <t>5" x 5/8"</t>
  </si>
  <si>
    <t>6" x 5/8"</t>
  </si>
  <si>
    <t>8" x 5/8"</t>
  </si>
  <si>
    <t>10" x 5/8"</t>
  </si>
  <si>
    <t>GARDEN LABELS</t>
  </si>
  <si>
    <t>8" x 7/8" x 1/8"</t>
  </si>
  <si>
    <t>10" x 7/8" x 1/8"</t>
  </si>
  <si>
    <t>12" x 1 1/8" x 1/8"</t>
  </si>
  <si>
    <t>PRE-NUMBERED GARDEN LABELS</t>
  </si>
  <si>
    <t># Units</t>
  </si>
  <si>
    <t>Unit Price</t>
  </si>
  <si>
    <t>-</t>
  </si>
  <si>
    <t>FIELD LABELS</t>
  </si>
  <si>
    <t>12" x 1 1/8" x 1/4"</t>
  </si>
  <si>
    <t>12" x 1 5/8" x 1/4"</t>
  </si>
  <si>
    <t>14" x 1 1/8" x 1/4"</t>
  </si>
  <si>
    <t>14" x 1 5/8" x 1/4"</t>
  </si>
  <si>
    <t>16" x 1 1/8" x 1/4"</t>
  </si>
  <si>
    <t>16" x 1 5/8" x 1/4"</t>
  </si>
  <si>
    <t>18" x 1 1/8" x 1/4"</t>
  </si>
  <si>
    <t>18" x 1 5/8" x 1/4"</t>
  </si>
  <si>
    <t>24" x 1 5/8" x 1/4"</t>
  </si>
  <si>
    <t>PLANT STAKES</t>
  </si>
  <si>
    <t>Qty/ Bundle</t>
  </si>
  <si>
    <t>Qty. GREEN</t>
  </si>
  <si>
    <t>18" x 5/8"</t>
  </si>
  <si>
    <t>24" x 5/8"</t>
  </si>
  <si>
    <t>36" x 5/8"</t>
  </si>
  <si>
    <t>48" x 5/8"</t>
  </si>
  <si>
    <t>72" x 5/8"</t>
  </si>
  <si>
    <t>18" x 1"</t>
  </si>
  <si>
    <t>24" x 1"</t>
  </si>
  <si>
    <t>36" x 1"</t>
  </si>
  <si>
    <t>48" x 1"</t>
  </si>
  <si>
    <t>72" x 1"</t>
  </si>
  <si>
    <t>*</t>
  </si>
  <si>
    <t>Sub Total</t>
  </si>
  <si>
    <t>Discount</t>
  </si>
  <si>
    <t>Handling</t>
  </si>
  <si>
    <t>Shipping</t>
  </si>
  <si>
    <t>Order Total</t>
  </si>
  <si>
    <t xml:space="preserve">Order # </t>
  </si>
  <si>
    <t xml:space="preserve">Cust # </t>
  </si>
  <si>
    <t xml:space="preserve">PO # </t>
  </si>
  <si>
    <t xml:space="preserve">Date </t>
  </si>
  <si>
    <t xml:space="preserve">Company Name: </t>
  </si>
  <si>
    <t xml:space="preserve">Contact Person: </t>
  </si>
  <si>
    <t xml:space="preserve">City: </t>
  </si>
  <si>
    <t xml:space="preserve">State: </t>
  </si>
  <si>
    <t xml:space="preserve">Phone: </t>
  </si>
  <si>
    <t xml:space="preserve">Zip Code: </t>
  </si>
  <si>
    <t xml:space="preserve">Fax: </t>
  </si>
  <si>
    <t xml:space="preserve">Attn: </t>
  </si>
  <si>
    <t xml:space="preserve">Street: </t>
  </si>
  <si>
    <t xml:space="preserve">Add'l: </t>
  </si>
  <si>
    <t>Orange</t>
  </si>
  <si>
    <t>White</t>
  </si>
  <si>
    <t>Please Note:</t>
  </si>
  <si>
    <t>Order individual numbers in multiples of 25.</t>
  </si>
  <si>
    <t>Other</t>
  </si>
  <si>
    <t>TOTAL:</t>
  </si>
  <si>
    <t xml:space="preserve">SUB TOTAL: </t>
  </si>
  <si>
    <t>Phone (603)432-2681</t>
  </si>
  <si>
    <t>Fax # (603) 434-2585</t>
  </si>
  <si>
    <t xml:space="preserve">Phone # </t>
  </si>
  <si>
    <t xml:space="preserve">Email </t>
  </si>
  <si>
    <t xml:space="preserve">Billing Address: </t>
  </si>
  <si>
    <t xml:space="preserve">Add'l Address: </t>
  </si>
  <si>
    <t xml:space="preserve">Zip: </t>
  </si>
  <si>
    <t>Pot Labels</t>
  </si>
  <si>
    <t>QTY/CASE</t>
  </si>
  <si>
    <t>Plain</t>
  </si>
  <si>
    <t>33 lbs.</t>
  </si>
  <si>
    <t>45 lbs.</t>
  </si>
  <si>
    <t>52 lbs.</t>
  </si>
  <si>
    <t>37 lbs.</t>
  </si>
  <si>
    <t>43 lbs.</t>
  </si>
  <si>
    <t>Garden Labels</t>
  </si>
  <si>
    <t xml:space="preserve"> Pre-Numbered</t>
  </si>
  <si>
    <t>8" X 7/8" x 1/8"</t>
  </si>
  <si>
    <t>30 lbs.</t>
  </si>
  <si>
    <t>10" X 7/8" x 1/8"</t>
  </si>
  <si>
    <t>34 lbs.</t>
  </si>
  <si>
    <t>50 lbs.</t>
  </si>
  <si>
    <t>Field Labels</t>
  </si>
  <si>
    <t>50 lbs</t>
  </si>
  <si>
    <t>32 lbs.</t>
  </si>
  <si>
    <t>44 lbs.</t>
  </si>
  <si>
    <t>40 lbs.</t>
  </si>
  <si>
    <t>36 lbs.</t>
  </si>
  <si>
    <t>Plant Stakes</t>
  </si>
  <si>
    <t>QTY/BUNDLE</t>
  </si>
  <si>
    <t>Green</t>
  </si>
  <si>
    <t>The Benjamin Chase Company</t>
  </si>
  <si>
    <t/>
  </si>
  <si>
    <t>BILLING Address:</t>
  </si>
  <si>
    <t>SHIPPING Address (if different)</t>
  </si>
  <si>
    <t>Available on special order basis only. Allow 4 weeks delivery.</t>
  </si>
  <si>
    <t xml:space="preserve">BILLING  Address: </t>
  </si>
  <si>
    <t>12"  &gt;2000</t>
  </si>
  <si>
    <t>12"  &lt;2000</t>
  </si>
  <si>
    <t>(a division of Northeastern Scale Lumber Co.)</t>
  </si>
  <si>
    <t>99 Cross St. Methuen, MA. 01844</t>
  </si>
  <si>
    <t>korin@northeasternscalelumber.com</t>
  </si>
  <si>
    <t>2020</t>
  </si>
  <si>
    <t>Office 978-688-6019</t>
  </si>
  <si>
    <t>Direct Line 978-984-5403</t>
  </si>
  <si>
    <t>99 Cross St.</t>
  </si>
  <si>
    <t>Methuen, MA. 01844</t>
  </si>
  <si>
    <t>Phone (978) 984-5403</t>
  </si>
  <si>
    <t>(a division of Northeastern Scale Lumber)</t>
  </si>
  <si>
    <t>(978) 984-5403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</si>
</sst>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0000"/>
    <numFmt numFmtId="165" formatCode="[&lt;=9999999]###\-####;\(###\)\ ###\-####"/>
    <numFmt numFmtId="166" formatCode="m/d;@"/>
    <numFmt numFmtId="167" formatCode="&quot;$&quot;#,##0.00"/>
    <numFmt numFmtId="168" formatCode="m/d/yy;@"/>
    <numFmt numFmtId="169" formatCode="\X"/>
    <numFmt numFmtId="170" formatCode="_(* #,##0_);_(* \(#,##0\);_(* &quot;-&quot;??_);_(@_)"/>
  </numFmts>
  <fonts count="33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4"/>
      <color indexed="57"/>
      <name val="Arial"/>
      <family val="2"/>
    </font>
    <font>
      <b/>
      <sz val="10"/>
      <name val="Arial"/>
      <family val="2"/>
    </font>
    <font>
      <sz val="7"/>
      <name val="Microsoft Sans Serif"/>
      <family val="2"/>
    </font>
    <font>
      <sz val="10"/>
      <color indexed="5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Microsoft Sans Serif"/>
      <family val="2"/>
    </font>
    <font>
      <b/>
      <sz val="10"/>
      <color indexed="9"/>
      <name val="Microsoft Sans Serif"/>
      <family val="2"/>
    </font>
    <font>
      <b/>
      <sz val="8"/>
      <name val="Microsoft Sans Serif"/>
      <family val="2"/>
    </font>
    <font>
      <sz val="9"/>
      <name val="Microsoft Sans Serif"/>
      <family val="2"/>
    </font>
    <font>
      <b/>
      <u/>
      <sz val="8"/>
      <name val="Microsoft Sans Serif"/>
      <family val="2"/>
    </font>
    <font>
      <b/>
      <sz val="10"/>
      <name val="Arial Black"/>
      <family val="2"/>
    </font>
    <font>
      <b/>
      <sz val="9"/>
      <name val="Arial"/>
      <family val="2"/>
    </font>
    <font>
      <b/>
      <u/>
      <sz val="8"/>
      <color indexed="9"/>
      <name val="Microsoft Sans Serif"/>
      <family val="2"/>
    </font>
    <font>
      <b/>
      <sz val="8"/>
      <color indexed="9"/>
      <name val="Microsoft Sans Serif"/>
      <family val="2"/>
    </font>
    <font>
      <b/>
      <sz val="7"/>
      <name val="Microsoft Sans Serif"/>
      <family val="2"/>
    </font>
    <font>
      <sz val="8"/>
      <name val="Microsoft Sans Serif"/>
      <family val="2"/>
    </font>
    <font>
      <b/>
      <sz val="7"/>
      <color indexed="9"/>
      <name val="Microsoft Sans Serif"/>
      <family val="2"/>
    </font>
    <font>
      <sz val="8"/>
      <name val="Arial"/>
      <family val="2"/>
    </font>
    <font>
      <sz val="10"/>
      <name val="Microsoft Sans Serif"/>
      <family val="2"/>
    </font>
    <font>
      <b/>
      <sz val="18"/>
      <color indexed="57"/>
      <name val="Arial"/>
      <family val="2"/>
    </font>
    <font>
      <b/>
      <u/>
      <sz val="10"/>
      <name val="Microsoft Sans Serif"/>
      <family val="2"/>
    </font>
    <font>
      <b/>
      <u/>
      <sz val="10"/>
      <color indexed="9"/>
      <name val="Microsoft Sans Serif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9"/>
      <name val="Microsoft Sans Serif"/>
      <family val="2"/>
    </font>
    <font>
      <b/>
      <sz val="9"/>
      <color indexed="9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0" fillId="2" borderId="0" xfId="0" applyFill="1"/>
    <xf numFmtId="49" fontId="4" fillId="2" borderId="0" xfId="0" applyNumberFormat="1" applyFont="1" applyFill="1" applyAlignment="1">
      <alignment horizontal="right"/>
    </xf>
    <xf numFmtId="0" fontId="5" fillId="0" borderId="0" xfId="0" applyFont="1"/>
    <xf numFmtId="0" fontId="6" fillId="0" borderId="0" xfId="0" applyFont="1"/>
    <xf numFmtId="0" fontId="0" fillId="2" borderId="0" xfId="0" applyFill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49" fontId="13" fillId="0" borderId="3" xfId="0" applyNumberFormat="1" applyFont="1" applyBorder="1"/>
    <xf numFmtId="0" fontId="14" fillId="0" borderId="0" xfId="0" applyFont="1" applyAlignment="1">
      <alignment horizontal="left"/>
    </xf>
    <xf numFmtId="49" fontId="15" fillId="0" borderId="3" xfId="0" applyNumberFormat="1" applyFont="1" applyBorder="1" applyAlignment="1">
      <alignment horizontal="center" vertical="center"/>
    </xf>
    <xf numFmtId="164" fontId="13" fillId="0" borderId="0" xfId="0" applyNumberFormat="1" applyFont="1"/>
    <xf numFmtId="0" fontId="16" fillId="0" borderId="0" xfId="0" applyFont="1"/>
    <xf numFmtId="49" fontId="13" fillId="0" borderId="2" xfId="0" applyNumberFormat="1" applyFont="1" applyBorder="1" applyAlignment="1">
      <alignment horizontal="left"/>
    </xf>
    <xf numFmtId="164" fontId="13" fillId="0" borderId="2" xfId="0" applyNumberFormat="1" applyFont="1" applyBorder="1" applyAlignment="1">
      <alignment horizontal="left"/>
    </xf>
    <xf numFmtId="0" fontId="0" fillId="0" borderId="5" xfId="0" applyBorder="1"/>
    <xf numFmtId="0" fontId="12" fillId="0" borderId="2" xfId="0" applyFont="1" applyBorder="1"/>
    <xf numFmtId="0" fontId="19" fillId="0" borderId="2" xfId="0" applyFont="1" applyBorder="1" applyAlignment="1">
      <alignment horizontal="center" wrapText="1"/>
    </xf>
    <xf numFmtId="0" fontId="20" fillId="0" borderId="2" xfId="0" applyFont="1" applyBorder="1"/>
    <xf numFmtId="0" fontId="19" fillId="0" borderId="1" xfId="0" applyFont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12" fillId="0" borderId="6" xfId="1" applyNumberFormat="1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right"/>
    </xf>
    <xf numFmtId="167" fontId="20" fillId="0" borderId="6" xfId="0" applyNumberFormat="1" applyFont="1" applyBorder="1" applyAlignment="1">
      <alignment horizontal="right"/>
    </xf>
    <xf numFmtId="167" fontId="20" fillId="0" borderId="0" xfId="0" applyNumberFormat="1" applyFont="1" applyAlignment="1">
      <alignment horizontal="right"/>
    </xf>
    <xf numFmtId="167" fontId="12" fillId="0" borderId="6" xfId="0" applyNumberFormat="1" applyFont="1" applyBorder="1" applyAlignment="1">
      <alignment horizontal="right"/>
    </xf>
    <xf numFmtId="3" fontId="12" fillId="0" borderId="1" xfId="1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167" fontId="20" fillId="0" borderId="1" xfId="0" applyNumberFormat="1" applyFont="1" applyBorder="1" applyAlignment="1">
      <alignment horizontal="right"/>
    </xf>
    <xf numFmtId="167" fontId="12" fillId="0" borderId="1" xfId="0" applyNumberFormat="1" applyFont="1" applyBorder="1" applyAlignment="1">
      <alignment horizontal="right"/>
    </xf>
    <xf numFmtId="0" fontId="5" fillId="0" borderId="0" xfId="0" quotePrefix="1" applyFont="1" applyAlignment="1">
      <alignment horizontal="right"/>
    </xf>
    <xf numFmtId="0" fontId="12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2" xfId="0" applyBorder="1"/>
    <xf numFmtId="0" fontId="8" fillId="0" borderId="0" xfId="0" applyFont="1"/>
    <xf numFmtId="0" fontId="21" fillId="5" borderId="1" xfId="0" applyFont="1" applyFill="1" applyBorder="1" applyAlignment="1">
      <alignment horizontal="center" wrapText="1"/>
    </xf>
    <xf numFmtId="3" fontId="12" fillId="0" borderId="1" xfId="0" applyNumberFormat="1" applyFont="1" applyBorder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wrapText="1"/>
    </xf>
    <xf numFmtId="167" fontId="20" fillId="0" borderId="4" xfId="0" applyNumberFormat="1" applyFont="1" applyBorder="1" applyAlignment="1">
      <alignment horizontal="right"/>
    </xf>
    <xf numFmtId="167" fontId="20" fillId="0" borderId="4" xfId="0" applyNumberFormat="1" applyFont="1" applyBorder="1"/>
    <xf numFmtId="0" fontId="20" fillId="0" borderId="0" xfId="0" applyFont="1" applyAlignment="1">
      <alignment horizontal="right"/>
    </xf>
    <xf numFmtId="0" fontId="20" fillId="0" borderId="0" xfId="0" applyFont="1"/>
    <xf numFmtId="167" fontId="0" fillId="0" borderId="0" xfId="0" applyNumberFormat="1"/>
    <xf numFmtId="0" fontId="4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167" fontId="10" fillId="2" borderId="3" xfId="0" applyNumberFormat="1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right"/>
    </xf>
    <xf numFmtId="49" fontId="0" fillId="2" borderId="5" xfId="0" applyNumberForma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4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4" fillId="0" borderId="11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0" xfId="0" applyBorder="1"/>
    <xf numFmtId="0" fontId="0" fillId="0" borderId="14" xfId="1" applyNumberFormat="1" applyFont="1" applyBorder="1"/>
    <xf numFmtId="0" fontId="0" fillId="0" borderId="10" xfId="0" applyBorder="1" applyAlignment="1">
      <alignment horizontal="centerContinuous"/>
    </xf>
    <xf numFmtId="168" fontId="4" fillId="0" borderId="11" xfId="0" applyNumberFormat="1" applyFont="1" applyBorder="1"/>
    <xf numFmtId="0" fontId="0" fillId="0" borderId="11" xfId="0" applyBorder="1"/>
    <xf numFmtId="0" fontId="9" fillId="0" borderId="0" xfId="2" applyAlignment="1" applyProtection="1">
      <alignment horizontal="right"/>
    </xf>
    <xf numFmtId="0" fontId="25" fillId="0" borderId="0" xfId="0" applyFont="1" applyAlignment="1">
      <alignment horizontal="right"/>
    </xf>
    <xf numFmtId="0" fontId="10" fillId="0" borderId="0" xfId="0" applyFont="1"/>
    <xf numFmtId="0" fontId="0" fillId="0" borderId="15" xfId="0" applyBorder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27" fillId="0" borderId="0" xfId="0" applyFont="1" applyAlignment="1">
      <alignment horizontal="centerContinuous"/>
    </xf>
    <xf numFmtId="0" fontId="10" fillId="0" borderId="16" xfId="0" applyFont="1" applyBorder="1"/>
    <xf numFmtId="0" fontId="10" fillId="0" borderId="5" xfId="0" applyFont="1" applyBorder="1" applyAlignment="1">
      <alignment horizontal="right"/>
    </xf>
    <xf numFmtId="0" fontId="23" fillId="0" borderId="5" xfId="0" applyFont="1" applyBorder="1"/>
    <xf numFmtId="164" fontId="10" fillId="0" borderId="5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0" borderId="0" xfId="0" applyFont="1" applyAlignment="1">
      <alignment horizontal="center" vertical="center"/>
    </xf>
    <xf numFmtId="169" fontId="1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169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" fontId="0" fillId="0" borderId="1" xfId="0" applyNumberFormat="1" applyBorder="1" applyProtection="1">
      <protection locked="0"/>
    </xf>
    <xf numFmtId="1" fontId="0" fillId="0" borderId="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22" fillId="0" borderId="0" xfId="0" applyFont="1"/>
    <xf numFmtId="0" fontId="4" fillId="0" borderId="3" xfId="0" applyFont="1" applyBorder="1"/>
    <xf numFmtId="0" fontId="0" fillId="0" borderId="17" xfId="0" applyBorder="1"/>
    <xf numFmtId="0" fontId="0" fillId="0" borderId="18" xfId="0" applyBorder="1"/>
    <xf numFmtId="49" fontId="7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14" fontId="2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14" fontId="0" fillId="0" borderId="0" xfId="0" applyNumberFormat="1"/>
    <xf numFmtId="0" fontId="9" fillId="0" borderId="0" xfId="2" applyAlignment="1" applyProtection="1"/>
    <xf numFmtId="0" fontId="8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70" fontId="4" fillId="0" borderId="19" xfId="1" applyNumberFormat="1" applyFont="1" applyBorder="1" applyAlignment="1">
      <alignment horizontal="center"/>
    </xf>
    <xf numFmtId="170" fontId="4" fillId="0" borderId="20" xfId="1" applyNumberFormat="1" applyFont="1" applyBorder="1" applyAlignment="1">
      <alignment horizontal="center"/>
    </xf>
    <xf numFmtId="170" fontId="4" fillId="0" borderId="21" xfId="1" applyNumberFormat="1" applyFont="1" applyBorder="1" applyAlignment="1">
      <alignment horizontal="center"/>
    </xf>
    <xf numFmtId="170" fontId="4" fillId="0" borderId="22" xfId="1" applyNumberFormat="1" applyFont="1" applyBorder="1" applyAlignment="1">
      <alignment horizontal="center"/>
    </xf>
    <xf numFmtId="170" fontId="4" fillId="0" borderId="23" xfId="1" applyNumberFormat="1" applyFont="1" applyBorder="1" applyAlignment="1">
      <alignment horizontal="center"/>
    </xf>
    <xf numFmtId="170" fontId="4" fillId="0" borderId="24" xfId="1" applyNumberFormat="1" applyFont="1" applyBorder="1" applyAlignment="1">
      <alignment horizontal="center"/>
    </xf>
    <xf numFmtId="170" fontId="4" fillId="0" borderId="1" xfId="1" applyNumberFormat="1" applyFont="1" applyBorder="1" applyAlignment="1">
      <alignment horizontal="center"/>
    </xf>
    <xf numFmtId="170" fontId="4" fillId="0" borderId="25" xfId="1" applyNumberFormat="1" applyFont="1" applyBorder="1" applyAlignment="1">
      <alignment horizontal="center"/>
    </xf>
    <xf numFmtId="170" fontId="4" fillId="0" borderId="26" xfId="1" applyNumberFormat="1" applyFont="1" applyBorder="1" applyAlignment="1">
      <alignment horizontal="center"/>
    </xf>
    <xf numFmtId="170" fontId="4" fillId="0" borderId="27" xfId="1" applyNumberFormat="1" applyFont="1" applyBorder="1" applyAlignment="1">
      <alignment horizontal="center"/>
    </xf>
    <xf numFmtId="170" fontId="4" fillId="0" borderId="28" xfId="1" applyNumberFormat="1" applyFont="1" applyBorder="1" applyAlignment="1">
      <alignment horizontal="center"/>
    </xf>
    <xf numFmtId="170" fontId="4" fillId="0" borderId="29" xfId="1" applyNumberFormat="1" applyFont="1" applyBorder="1" applyAlignment="1">
      <alignment horizontal="center"/>
    </xf>
    <xf numFmtId="3" fontId="0" fillId="0" borderId="0" xfId="1" applyNumberFormat="1" applyFont="1" applyAlignment="1">
      <alignment horizontal="center"/>
    </xf>
    <xf numFmtId="170" fontId="4" fillId="0" borderId="20" xfId="1" applyNumberFormat="1" applyFont="1" applyBorder="1"/>
    <xf numFmtId="170" fontId="4" fillId="0" borderId="24" xfId="1" applyNumberFormat="1" applyFont="1" applyBorder="1"/>
    <xf numFmtId="170" fontId="4" fillId="0" borderId="27" xfId="1" applyNumberFormat="1" applyFont="1" applyBorder="1"/>
    <xf numFmtId="3" fontId="4" fillId="0" borderId="3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left"/>
    </xf>
    <xf numFmtId="170" fontId="4" fillId="0" borderId="0" xfId="1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13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3" fontId="31" fillId="0" borderId="6" xfId="1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7" fontId="13" fillId="0" borderId="0" xfId="0" applyNumberFormat="1" applyFont="1" applyAlignment="1">
      <alignment horizontal="right"/>
    </xf>
    <xf numFmtId="167" fontId="13" fillId="0" borderId="6" xfId="0" applyNumberFormat="1" applyFont="1" applyBorder="1" applyAlignment="1">
      <alignment horizontal="right"/>
    </xf>
    <xf numFmtId="167" fontId="31" fillId="0" borderId="6" xfId="0" applyNumberFormat="1" applyFont="1" applyBorder="1" applyAlignment="1">
      <alignment horizontal="right"/>
    </xf>
    <xf numFmtId="3" fontId="31" fillId="0" borderId="1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7" fontId="13" fillId="0" borderId="1" xfId="0" applyNumberFormat="1" applyFont="1" applyBorder="1" applyAlignment="1">
      <alignment horizontal="right"/>
    </xf>
    <xf numFmtId="167" fontId="31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31" fillId="0" borderId="2" xfId="0" applyFont="1" applyBorder="1" applyAlignment="1">
      <alignment horizontal="left"/>
    </xf>
    <xf numFmtId="0" fontId="30" fillId="0" borderId="2" xfId="0" applyFont="1" applyBorder="1"/>
    <xf numFmtId="0" fontId="32" fillId="3" borderId="1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/>
    </xf>
    <xf numFmtId="167" fontId="30" fillId="0" borderId="0" xfId="0" applyNumberFormat="1" applyFont="1" applyAlignment="1">
      <alignment horizontal="center"/>
    </xf>
    <xf numFmtId="0" fontId="13" fillId="0" borderId="2" xfId="0" applyFont="1" applyBorder="1"/>
    <xf numFmtId="0" fontId="31" fillId="0" borderId="1" xfId="0" applyFont="1" applyBorder="1" applyAlignment="1">
      <alignment horizontal="center" wrapText="1"/>
    </xf>
    <xf numFmtId="0" fontId="23" fillId="0" borderId="0" xfId="0" applyFont="1" applyAlignment="1">
      <alignment horizontal="left"/>
    </xf>
    <xf numFmtId="49" fontId="10" fillId="2" borderId="0" xfId="0" applyNumberFormat="1" applyFont="1" applyFill="1" applyAlignment="1">
      <alignment horizontal="center"/>
    </xf>
    <xf numFmtId="49" fontId="23" fillId="2" borderId="0" xfId="0" applyNumberFormat="1" applyFont="1" applyFill="1" applyAlignment="1">
      <alignment horizontal="center"/>
    </xf>
    <xf numFmtId="49" fontId="13" fillId="0" borderId="2" xfId="0" applyNumberFormat="1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  <xf numFmtId="164" fontId="13" fillId="0" borderId="2" xfId="0" applyNumberFormat="1" applyFont="1" applyBorder="1" applyAlignment="1">
      <alignment horizontal="left"/>
    </xf>
    <xf numFmtId="166" fontId="13" fillId="0" borderId="2" xfId="0" applyNumberFormat="1" applyFont="1" applyBorder="1" applyAlignment="1">
      <alignment horizontal="left"/>
    </xf>
    <xf numFmtId="0" fontId="1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8" fillId="3" borderId="0" xfId="0" applyFont="1" applyFill="1" applyAlignment="1">
      <alignment horizontal="center"/>
    </xf>
    <xf numFmtId="165" fontId="13" fillId="0" borderId="4" xfId="0" applyNumberFormat="1" applyFont="1" applyBorder="1" applyAlignment="1">
      <alignment horizontal="left"/>
    </xf>
    <xf numFmtId="165" fontId="13" fillId="0" borderId="2" xfId="0" applyNumberFormat="1" applyFont="1" applyBorder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8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center"/>
    </xf>
    <xf numFmtId="0" fontId="9" fillId="0" borderId="0" xfId="2" applyAlignment="1" applyProtection="1">
      <alignment horizontal="left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0" xfId="0" applyNumberFormat="1" applyFont="1" applyAlignment="1">
      <alignment horizontal="left"/>
    </xf>
    <xf numFmtId="0" fontId="11" fillId="3" borderId="0" xfId="0" applyFont="1" applyFill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6" fillId="3" borderId="0" xfId="0" applyFont="1" applyFill="1" applyAlignment="1">
      <alignment horizontal="center"/>
    </xf>
    <xf numFmtId="49" fontId="8" fillId="0" borderId="2" xfId="0" applyNumberFormat="1" applyFont="1" applyBorder="1" applyAlignment="1">
      <alignment horizontal="left"/>
    </xf>
    <xf numFmtId="49" fontId="8" fillId="0" borderId="4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0" fontId="10" fillId="0" borderId="0" xfId="0" applyFont="1" applyAlignment="1">
      <alignment horizontal="right"/>
    </xf>
    <xf numFmtId="165" fontId="8" fillId="0" borderId="0" xfId="0" applyNumberFormat="1" applyFont="1" applyAlignment="1">
      <alignment horizontal="center"/>
    </xf>
    <xf numFmtId="49" fontId="0" fillId="0" borderId="12" xfId="1" applyNumberFormat="1" applyFont="1" applyBorder="1" applyAlignment="1">
      <alignment horizontal="center"/>
    </xf>
    <xf numFmtId="49" fontId="0" fillId="0" borderId="13" xfId="1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168" fontId="4" fillId="0" borderId="13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9" fontId="8" fillId="0" borderId="15" xfId="0" applyNumberFormat="1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65" fontId="8" fillId="0" borderId="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1" applyNumberFormat="1" applyFont="1" applyAlignment="1">
      <alignment horizontal="center"/>
    </xf>
    <xf numFmtId="0" fontId="8" fillId="0" borderId="2" xfId="0" applyFont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fmlaLink="E3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228600</xdr:colOff>
      <xdr:row>6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93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3</xdr:row>
      <xdr:rowOff>38100</xdr:rowOff>
    </xdr:from>
    <xdr:to>
      <xdr:col>6</xdr:col>
      <xdr:colOff>752475</xdr:colOff>
      <xdr:row>9</xdr:row>
      <xdr:rowOff>85725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00075"/>
          <a:ext cx="2162175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339966" mc:Ignorable="a14" a14:legacySpreadsheetColorIndex="57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161925</xdr:rowOff>
        </xdr:from>
        <xdr:to>
          <xdr:col>4</xdr:col>
          <xdr:colOff>238125</xdr:colOff>
          <xdr:row>31</xdr:row>
          <xdr:rowOff>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0</xdr:rowOff>
        </xdr:from>
        <xdr:to>
          <xdr:col>7</xdr:col>
          <xdr:colOff>247650</xdr:colOff>
          <xdr:row>31</xdr:row>
          <xdr:rowOff>0</xdr:rowOff>
        </xdr:to>
        <xdr:sp macro="" textlink="">
          <xdr:nvSpPr>
            <xdr:cNvPr id="2050" name="Option Button 2" descr="White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5</xdr:col>
      <xdr:colOff>0</xdr:colOff>
      <xdr:row>8</xdr:row>
      <xdr:rowOff>9525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524125" cy="1190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339966" mc:Ignorable="a14" a14:legacySpreadsheetColorIndex="57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eenh\Desktop\Chase-%20Simple%20Orde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Order"/>
      <sheetName val="Order Form"/>
      <sheetName val="PreNumbered"/>
      <sheetName val="Invoice"/>
    </sheetNames>
    <sheetDataSet>
      <sheetData sheetId="0">
        <row r="7">
          <cell r="P7" t="str">
            <v>4" x 5/8"</v>
          </cell>
        </row>
        <row r="8">
          <cell r="P8" t="str">
            <v>5" x 5/8"</v>
          </cell>
        </row>
        <row r="9">
          <cell r="P9" t="str">
            <v>6" x 5/8"</v>
          </cell>
        </row>
        <row r="10">
          <cell r="P10" t="str">
            <v>8" x 5/8"</v>
          </cell>
        </row>
        <row r="11">
          <cell r="P11" t="str">
            <v>10" x 5/8"</v>
          </cell>
        </row>
        <row r="12">
          <cell r="P12" t="str">
            <v>-</v>
          </cell>
        </row>
        <row r="13">
          <cell r="P13" t="str">
            <v>8" x 7/8" x 1/8"</v>
          </cell>
        </row>
        <row r="14">
          <cell r="P14" t="str">
            <v>10" x 7/8" x 1/8"</v>
          </cell>
        </row>
        <row r="15">
          <cell r="P15" t="str">
            <v>12" x 1 1/8" x 1/8"</v>
          </cell>
        </row>
        <row r="16">
          <cell r="P16" t="str">
            <v>-</v>
          </cell>
        </row>
        <row r="17">
          <cell r="P17" t="str">
            <v>12" x 1 1/8" x 1/4"</v>
          </cell>
        </row>
        <row r="18">
          <cell r="P18" t="str">
            <v>12" x 1 5/8" x 1/4"</v>
          </cell>
        </row>
        <row r="19">
          <cell r="P19" t="str">
            <v>14" x 1 1/8" x 1/4"</v>
          </cell>
        </row>
        <row r="20">
          <cell r="P20" t="str">
            <v>14" x 1 5/8" x 1/4"</v>
          </cell>
        </row>
        <row r="21">
          <cell r="P21" t="str">
            <v>16" x 1 1/8" x 1/4"</v>
          </cell>
        </row>
        <row r="22">
          <cell r="P22" t="str">
            <v>16" x 1 5/8" x 1/4"</v>
          </cell>
        </row>
        <row r="23">
          <cell r="P23" t="str">
            <v>18" x 1 1/8" x 1/4"</v>
          </cell>
        </row>
        <row r="24">
          <cell r="P24" t="str">
            <v>18" x 1 5/8" x 1/4"</v>
          </cell>
        </row>
        <row r="25"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K25" t="str">
            <v/>
          </cell>
          <cell r="P25" t="str">
            <v>24" x 1 5/8" x 1/4"</v>
          </cell>
        </row>
        <row r="26"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K26" t="str">
            <v/>
          </cell>
          <cell r="P26" t="str">
            <v>-</v>
          </cell>
        </row>
        <row r="27"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K27" t="str">
            <v/>
          </cell>
          <cell r="P27" t="str">
            <v>18" x 5/8"</v>
          </cell>
        </row>
        <row r="28"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K28" t="str">
            <v/>
          </cell>
          <cell r="P28" t="str">
            <v>24" x 5/8"</v>
          </cell>
        </row>
        <row r="29"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K29" t="str">
            <v/>
          </cell>
          <cell r="P29" t="str">
            <v>36" x 5/8"</v>
          </cell>
        </row>
        <row r="30"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K30" t="str">
            <v/>
          </cell>
          <cell r="P30" t="str">
            <v>48" x 5/8"</v>
          </cell>
        </row>
        <row r="31"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K31" t="str">
            <v/>
          </cell>
          <cell r="P31" t="str">
            <v>72" x 5/8"</v>
          </cell>
        </row>
        <row r="32"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K32" t="str">
            <v/>
          </cell>
          <cell r="P32" t="str">
            <v>-</v>
          </cell>
        </row>
        <row r="33"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K33" t="str">
            <v/>
          </cell>
          <cell r="P33" t="str">
            <v>18" x 1"</v>
          </cell>
        </row>
        <row r="34"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K34" t="str">
            <v/>
          </cell>
          <cell r="P34" t="str">
            <v>24" x 1"</v>
          </cell>
        </row>
        <row r="35"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K35" t="str">
            <v/>
          </cell>
          <cell r="P35" t="str">
            <v>36" x 1"</v>
          </cell>
        </row>
        <row r="36"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K36" t="str">
            <v/>
          </cell>
          <cell r="P36" t="str">
            <v>48" x 1"</v>
          </cell>
        </row>
        <row r="37">
          <cell r="P37" t="str">
            <v>72" x 1"</v>
          </cell>
        </row>
        <row r="40">
          <cell r="P40" t="str">
            <v>Plain</v>
          </cell>
        </row>
        <row r="41">
          <cell r="P41" t="str">
            <v>White</v>
          </cell>
        </row>
        <row r="42">
          <cell r="P42" t="str">
            <v>Orange</v>
          </cell>
        </row>
        <row r="43">
          <cell r="P43" t="str">
            <v>Green</v>
          </cell>
        </row>
        <row r="50">
          <cell r="C50" t="str">
            <v>AK</v>
          </cell>
        </row>
        <row r="51">
          <cell r="C51" t="str">
            <v>AL</v>
          </cell>
        </row>
        <row r="52">
          <cell r="C52" t="str">
            <v>AR</v>
          </cell>
        </row>
        <row r="53">
          <cell r="C53" t="str">
            <v>AZ</v>
          </cell>
        </row>
        <row r="54">
          <cell r="C54" t="str">
            <v>CA</v>
          </cell>
        </row>
        <row r="55">
          <cell r="C55" t="str">
            <v>CO</v>
          </cell>
        </row>
        <row r="56">
          <cell r="C56" t="str">
            <v>CT</v>
          </cell>
        </row>
        <row r="57">
          <cell r="C57" t="str">
            <v>DC</v>
          </cell>
        </row>
        <row r="58">
          <cell r="C58" t="str">
            <v>DE</v>
          </cell>
        </row>
        <row r="59">
          <cell r="C59" t="str">
            <v>FL</v>
          </cell>
        </row>
        <row r="60">
          <cell r="C60" t="str">
            <v>GA</v>
          </cell>
        </row>
        <row r="61">
          <cell r="C61" t="str">
            <v>HI</v>
          </cell>
        </row>
        <row r="62">
          <cell r="C62" t="str">
            <v>IA</v>
          </cell>
        </row>
        <row r="63">
          <cell r="C63" t="str">
            <v>ID</v>
          </cell>
        </row>
        <row r="64">
          <cell r="C64" t="str">
            <v>IL</v>
          </cell>
        </row>
        <row r="65">
          <cell r="C65" t="str">
            <v>IN</v>
          </cell>
        </row>
        <row r="66">
          <cell r="C66" t="str">
            <v>KS</v>
          </cell>
        </row>
        <row r="67">
          <cell r="C67" t="str">
            <v>KY</v>
          </cell>
        </row>
        <row r="68">
          <cell r="C68" t="str">
            <v>LA</v>
          </cell>
        </row>
        <row r="69">
          <cell r="C69" t="str">
            <v>MA</v>
          </cell>
        </row>
        <row r="70">
          <cell r="C70" t="str">
            <v>MD</v>
          </cell>
        </row>
        <row r="71">
          <cell r="C71" t="str">
            <v>ME</v>
          </cell>
        </row>
        <row r="72">
          <cell r="C72" t="str">
            <v>MI</v>
          </cell>
        </row>
        <row r="73">
          <cell r="C73" t="str">
            <v>MN</v>
          </cell>
        </row>
        <row r="74">
          <cell r="C74" t="str">
            <v>MO</v>
          </cell>
        </row>
        <row r="75">
          <cell r="C75" t="str">
            <v>MS</v>
          </cell>
        </row>
        <row r="76">
          <cell r="C76" t="str">
            <v>MT</v>
          </cell>
        </row>
        <row r="77">
          <cell r="C77" t="str">
            <v>NC</v>
          </cell>
        </row>
        <row r="78">
          <cell r="C78" t="str">
            <v>ND</v>
          </cell>
        </row>
        <row r="79">
          <cell r="C79" t="str">
            <v>NE</v>
          </cell>
        </row>
        <row r="80">
          <cell r="C80" t="str">
            <v>NH</v>
          </cell>
        </row>
        <row r="81">
          <cell r="C81" t="str">
            <v>NJ</v>
          </cell>
        </row>
        <row r="82">
          <cell r="C82" t="str">
            <v>NM</v>
          </cell>
        </row>
        <row r="83">
          <cell r="C83" t="str">
            <v>NV</v>
          </cell>
        </row>
        <row r="84">
          <cell r="C84" t="str">
            <v>NY</v>
          </cell>
        </row>
        <row r="85">
          <cell r="C85" t="str">
            <v>OH</v>
          </cell>
        </row>
        <row r="86">
          <cell r="C86" t="str">
            <v>OK</v>
          </cell>
        </row>
        <row r="87">
          <cell r="C87" t="str">
            <v>OR</v>
          </cell>
        </row>
        <row r="88">
          <cell r="C88" t="str">
            <v>PA</v>
          </cell>
        </row>
        <row r="89">
          <cell r="C89" t="str">
            <v>RI</v>
          </cell>
        </row>
        <row r="90">
          <cell r="C90" t="str">
            <v>SC</v>
          </cell>
        </row>
        <row r="91">
          <cell r="C91" t="str">
            <v>SD</v>
          </cell>
        </row>
        <row r="92">
          <cell r="C92" t="str">
            <v>TN</v>
          </cell>
        </row>
        <row r="93">
          <cell r="C93" t="str">
            <v>TX</v>
          </cell>
        </row>
        <row r="94">
          <cell r="C94" t="str">
            <v>UT</v>
          </cell>
        </row>
        <row r="95">
          <cell r="C95" t="str">
            <v>VA</v>
          </cell>
        </row>
        <row r="96">
          <cell r="C96" t="str">
            <v>VT</v>
          </cell>
        </row>
        <row r="97">
          <cell r="C97" t="str">
            <v>WA</v>
          </cell>
        </row>
        <row r="98">
          <cell r="C98" t="str">
            <v>WI</v>
          </cell>
        </row>
        <row r="99">
          <cell r="C99" t="str">
            <v>WV</v>
          </cell>
        </row>
        <row r="100">
          <cell r="C100" t="str">
            <v>WY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in@northeasternscalelumber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rin@northeasternscalelumber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orin@northeasternscalelumb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E77"/>
  <sheetViews>
    <sheetView showZeros="0" tabSelected="1" zoomScaleNormal="100" workbookViewId="0">
      <selection activeCell="Q43" sqref="Q43:Q51"/>
    </sheetView>
  </sheetViews>
  <sheetFormatPr defaultRowHeight="12.75" x14ac:dyDescent="0.2"/>
  <cols>
    <col min="1" max="1" width="20.42578125" customWidth="1"/>
    <col min="2" max="2" width="1.28515625" customWidth="1"/>
    <col min="3" max="3" width="6.85546875" customWidth="1"/>
    <col min="4" max="4" width="1.28515625" customWidth="1"/>
    <col min="5" max="5" width="5.140625" customWidth="1"/>
    <col min="6" max="6" width="1.28515625" customWidth="1"/>
    <col min="7" max="7" width="7.85546875" customWidth="1"/>
    <col min="8" max="8" width="5.7109375" customWidth="1"/>
    <col min="9" max="9" width="9.42578125" customWidth="1"/>
    <col min="10" max="10" width="4.7109375" customWidth="1"/>
    <col min="11" max="11" width="8.5703125" customWidth="1"/>
    <col min="12" max="12" width="5.5703125" customWidth="1"/>
    <col min="13" max="13" width="9" customWidth="1"/>
    <col min="14" max="14" width="4.7109375" customWidth="1"/>
    <col min="15" max="15" width="7.85546875" customWidth="1"/>
    <col min="16" max="16" width="6.140625" customWidth="1"/>
    <col min="17" max="17" width="9.7109375" customWidth="1"/>
    <col min="18" max="18" width="1.7109375" customWidth="1"/>
    <col min="19" max="19" width="9.42578125" customWidth="1"/>
    <col min="20" max="20" width="8" customWidth="1"/>
    <col min="21" max="21" width="10.28515625" customWidth="1"/>
    <col min="23" max="25" width="0" hidden="1" customWidth="1"/>
  </cols>
  <sheetData>
    <row r="1" spans="1:31" ht="18" customHeight="1" x14ac:dyDescent="0.3">
      <c r="H1" s="1"/>
      <c r="I1" s="2" t="s">
        <v>0</v>
      </c>
      <c r="S1" s="3" t="s">
        <v>1</v>
      </c>
      <c r="T1" s="4"/>
      <c r="U1" s="5" t="s">
        <v>152</v>
      </c>
    </row>
    <row r="2" spans="1:31" ht="13.5" customHeight="1" x14ac:dyDescent="0.2">
      <c r="I2" t="s">
        <v>149</v>
      </c>
      <c r="S2" s="4" t="s">
        <v>2</v>
      </c>
      <c r="T2" s="4"/>
      <c r="U2" s="4"/>
    </row>
    <row r="3" spans="1:31" ht="18.75" customHeight="1" x14ac:dyDescent="0.25">
      <c r="H3" s="6"/>
      <c r="I3" s="7" t="s">
        <v>150</v>
      </c>
      <c r="S3" s="8" t="s">
        <v>3</v>
      </c>
      <c r="T3" s="174"/>
      <c r="U3" s="174"/>
    </row>
    <row r="4" spans="1:31" ht="13.5" customHeight="1" x14ac:dyDescent="0.2">
      <c r="K4" s="7" t="s">
        <v>154</v>
      </c>
      <c r="S4" s="8" t="s">
        <v>4</v>
      </c>
      <c r="T4" s="175"/>
      <c r="U4" s="175"/>
    </row>
    <row r="5" spans="1:31" ht="13.5" customHeight="1" x14ac:dyDescent="0.2">
      <c r="K5" s="7" t="s">
        <v>153</v>
      </c>
      <c r="S5" s="8" t="s">
        <v>5</v>
      </c>
      <c r="T5" s="176"/>
      <c r="U5" s="176"/>
    </row>
    <row r="6" spans="1:31" ht="13.5" customHeight="1" x14ac:dyDescent="0.2">
      <c r="K6" t="s">
        <v>6</v>
      </c>
      <c r="L6" s="177" t="s">
        <v>151</v>
      </c>
      <c r="M6" s="177"/>
      <c r="N6" s="177"/>
      <c r="O6" s="177"/>
      <c r="P6" s="177"/>
      <c r="Q6" s="177"/>
      <c r="S6" s="8" t="s">
        <v>7</v>
      </c>
      <c r="T6" s="178"/>
      <c r="U6" s="179"/>
    </row>
    <row r="7" spans="1:31" ht="12.75" customHeight="1" x14ac:dyDescent="0.2">
      <c r="K7" s="9" t="s">
        <v>8</v>
      </c>
      <c r="N7" s="180">
        <v>43504</v>
      </c>
      <c r="O7" s="180"/>
    </row>
    <row r="8" spans="1:31" ht="12.75" customHeight="1" x14ac:dyDescent="0.2">
      <c r="A8" s="181" t="s">
        <v>9</v>
      </c>
      <c r="B8" s="181"/>
      <c r="C8" s="181"/>
      <c r="D8" s="181"/>
      <c r="E8" s="181"/>
      <c r="F8" s="181"/>
      <c r="G8" s="181"/>
      <c r="H8" s="181"/>
      <c r="I8" s="181"/>
      <c r="J8" s="181"/>
      <c r="L8" s="181" t="s">
        <v>10</v>
      </c>
      <c r="M8" s="170"/>
      <c r="N8" s="170"/>
      <c r="O8" s="170"/>
      <c r="P8" s="170"/>
      <c r="Q8" s="170"/>
      <c r="R8" s="170"/>
      <c r="S8" s="170"/>
      <c r="T8" s="170"/>
      <c r="U8" s="170"/>
    </row>
    <row r="9" spans="1:31" ht="9.75" customHeight="1" thickBot="1" x14ac:dyDescent="0.25"/>
    <row r="10" spans="1:31" ht="13.5" customHeight="1" thickBot="1" x14ac:dyDescent="0.25">
      <c r="A10" s="10" t="s">
        <v>11</v>
      </c>
      <c r="C10" s="165"/>
      <c r="D10" s="165"/>
      <c r="E10" s="165"/>
      <c r="F10" s="165"/>
      <c r="G10" s="165"/>
      <c r="H10" s="165"/>
      <c r="I10" s="165"/>
      <c r="J10" s="165"/>
      <c r="N10" s="11" t="s">
        <v>12</v>
      </c>
      <c r="O10" s="12" t="s">
        <v>142</v>
      </c>
      <c r="S10" s="13" t="s">
        <v>13</v>
      </c>
    </row>
    <row r="11" spans="1:31" ht="13.5" customHeight="1" thickBot="1" x14ac:dyDescent="0.25">
      <c r="A11" s="10" t="s">
        <v>14</v>
      </c>
      <c r="C11" s="166"/>
      <c r="D11" s="166"/>
      <c r="E11" s="166"/>
      <c r="F11" s="166"/>
      <c r="G11" s="166"/>
      <c r="H11" s="166"/>
      <c r="I11" s="166"/>
      <c r="J11" s="166"/>
    </row>
    <row r="12" spans="1:31" ht="13.5" customHeight="1" thickBot="1" x14ac:dyDescent="0.25">
      <c r="A12" s="10" t="s">
        <v>6</v>
      </c>
      <c r="C12" s="166"/>
      <c r="D12" s="166"/>
      <c r="E12" s="166"/>
      <c r="F12" s="166"/>
      <c r="G12" s="166"/>
      <c r="H12" s="166"/>
      <c r="I12" s="166"/>
      <c r="J12" s="166"/>
      <c r="S12" s="11" t="s">
        <v>15</v>
      </c>
      <c r="T12" s="14" t="s">
        <v>142</v>
      </c>
    </row>
    <row r="13" spans="1:31" ht="13.5" customHeight="1" thickBot="1" x14ac:dyDescent="0.25">
      <c r="A13" s="13" t="s">
        <v>143</v>
      </c>
      <c r="C13" s="166"/>
      <c r="D13" s="166"/>
      <c r="E13" s="166"/>
      <c r="F13" s="166"/>
      <c r="G13" s="166"/>
      <c r="H13" s="166"/>
      <c r="I13" s="166"/>
      <c r="J13" s="166"/>
      <c r="S13" s="11" t="s">
        <v>16</v>
      </c>
      <c r="T13" s="14" t="s">
        <v>142</v>
      </c>
    </row>
    <row r="14" spans="1:31" ht="13.5" customHeight="1" thickBot="1" x14ac:dyDescent="0.25">
      <c r="A14" s="10" t="s">
        <v>17</v>
      </c>
      <c r="C14" s="166" t="s">
        <v>142</v>
      </c>
      <c r="D14" s="166"/>
      <c r="E14" s="166"/>
      <c r="F14" s="166"/>
      <c r="G14" s="166"/>
      <c r="H14" s="11" t="s">
        <v>18</v>
      </c>
      <c r="I14" s="166"/>
      <c r="J14" s="166"/>
      <c r="S14" s="11" t="s">
        <v>19</v>
      </c>
      <c r="T14" s="14"/>
    </row>
    <row r="15" spans="1:31" ht="13.5" customHeight="1" thickBot="1" x14ac:dyDescent="0.25">
      <c r="A15" s="10" t="s">
        <v>20</v>
      </c>
      <c r="C15" s="166"/>
      <c r="D15" s="166"/>
      <c r="E15" s="166"/>
      <c r="F15" s="166"/>
      <c r="G15" s="166"/>
      <c r="H15" s="11" t="s">
        <v>21</v>
      </c>
      <c r="I15" s="167"/>
      <c r="J15" s="167"/>
      <c r="S15" s="11" t="s">
        <v>22</v>
      </c>
      <c r="T15" s="14" t="s">
        <v>142</v>
      </c>
      <c r="X15" s="15"/>
      <c r="Y15" s="15"/>
      <c r="Z15" s="15"/>
      <c r="AA15" s="15"/>
      <c r="AB15" s="15"/>
      <c r="AC15" s="15"/>
      <c r="AD15" s="15"/>
      <c r="AE15" s="15"/>
    </row>
    <row r="16" spans="1:31" ht="13.5" customHeight="1" thickBot="1" x14ac:dyDescent="0.25">
      <c r="A16" s="10" t="s">
        <v>23</v>
      </c>
      <c r="C16" s="172"/>
      <c r="D16" s="172"/>
      <c r="E16" s="172"/>
      <c r="F16" s="172"/>
      <c r="G16" s="11" t="s">
        <v>24</v>
      </c>
      <c r="H16" s="173"/>
      <c r="I16" s="173"/>
      <c r="J16" s="173"/>
      <c r="N16" s="11" t="s">
        <v>25</v>
      </c>
      <c r="O16" s="12" t="s">
        <v>142</v>
      </c>
    </row>
    <row r="17" spans="1:25" ht="12.75" customHeight="1" x14ac:dyDescent="0.2">
      <c r="O17" s="16"/>
    </row>
    <row r="18" spans="1:25" ht="12.75" customHeight="1" x14ac:dyDescent="0.2">
      <c r="A18" s="169" t="s">
        <v>144</v>
      </c>
      <c r="B18" s="169"/>
      <c r="C18" s="170"/>
      <c r="D18" s="170"/>
      <c r="E18" s="170"/>
      <c r="F18" s="170"/>
      <c r="G18" s="170"/>
      <c r="H18" s="170"/>
      <c r="I18" s="170"/>
      <c r="J18" s="170"/>
      <c r="L18" s="171" t="s">
        <v>26</v>
      </c>
      <c r="M18" s="170"/>
      <c r="N18" s="170"/>
      <c r="O18" s="170"/>
      <c r="P18" s="170"/>
      <c r="Q18" s="170"/>
      <c r="R18" s="170"/>
      <c r="S18" s="170"/>
      <c r="T18" s="170"/>
      <c r="U18" s="170"/>
    </row>
    <row r="19" spans="1:25" x14ac:dyDescent="0.2">
      <c r="B19" s="11" t="s">
        <v>27</v>
      </c>
      <c r="C19" s="165" t="s">
        <v>142</v>
      </c>
      <c r="D19" s="165"/>
      <c r="E19" s="165"/>
      <c r="F19" s="165"/>
      <c r="G19" s="165"/>
      <c r="H19" s="165"/>
      <c r="I19" s="165"/>
      <c r="J19" s="165"/>
      <c r="M19" s="11" t="s">
        <v>28</v>
      </c>
      <c r="N19" s="165"/>
      <c r="O19" s="165"/>
      <c r="P19" s="165"/>
      <c r="Q19" s="165"/>
      <c r="R19" s="165"/>
      <c r="S19" s="165"/>
      <c r="T19" s="165"/>
      <c r="U19" s="165"/>
    </row>
    <row r="20" spans="1:25" x14ac:dyDescent="0.2">
      <c r="B20" s="11" t="s">
        <v>29</v>
      </c>
      <c r="C20" s="165" t="s">
        <v>142</v>
      </c>
      <c r="D20" s="165"/>
      <c r="E20" s="165"/>
      <c r="F20" s="165"/>
      <c r="G20" s="165"/>
      <c r="H20" s="165"/>
      <c r="I20" s="165"/>
      <c r="J20" s="165"/>
      <c r="M20" s="11" t="s">
        <v>30</v>
      </c>
      <c r="N20" s="165"/>
      <c r="O20" s="165"/>
      <c r="P20" s="165"/>
      <c r="Q20" s="165"/>
      <c r="R20" s="165"/>
      <c r="S20" s="165"/>
      <c r="T20" s="165"/>
      <c r="U20" s="165"/>
    </row>
    <row r="21" spans="1:25" x14ac:dyDescent="0.2">
      <c r="B21" s="11" t="s">
        <v>31</v>
      </c>
      <c r="C21" s="165" t="s">
        <v>142</v>
      </c>
      <c r="D21" s="165"/>
      <c r="E21" s="165"/>
      <c r="F21" s="165"/>
      <c r="G21" s="165"/>
      <c r="H21" s="165"/>
      <c r="I21" s="165"/>
      <c r="J21" s="165"/>
      <c r="M21" s="11" t="s">
        <v>32</v>
      </c>
      <c r="N21" s="165"/>
      <c r="O21" s="165"/>
      <c r="P21" s="165"/>
      <c r="Q21" s="165"/>
      <c r="R21" s="165"/>
      <c r="S21" s="165"/>
      <c r="T21" s="165"/>
      <c r="U21" s="165"/>
    </row>
    <row r="22" spans="1:25" x14ac:dyDescent="0.2">
      <c r="B22" s="11" t="s">
        <v>20</v>
      </c>
      <c r="C22" s="165" t="s">
        <v>142</v>
      </c>
      <c r="D22" s="165"/>
      <c r="E22" s="165"/>
      <c r="F22" s="165"/>
      <c r="G22" s="165"/>
      <c r="H22" s="165"/>
      <c r="I22" s="165"/>
      <c r="J22" s="165"/>
      <c r="M22" s="11" t="s">
        <v>20</v>
      </c>
      <c r="N22" s="165"/>
      <c r="O22" s="165"/>
      <c r="P22" s="165"/>
      <c r="R22" s="11" t="s">
        <v>18</v>
      </c>
      <c r="S22" s="17"/>
      <c r="T22" s="11" t="s">
        <v>21</v>
      </c>
      <c r="U22" s="18"/>
    </row>
    <row r="23" spans="1:25" ht="12.75" customHeight="1" x14ac:dyDescent="0.2">
      <c r="B23" s="11" t="s">
        <v>18</v>
      </c>
      <c r="C23" s="166" t="s">
        <v>142</v>
      </c>
      <c r="D23" s="166"/>
      <c r="E23" s="166"/>
      <c r="F23" s="166"/>
      <c r="H23" s="11" t="s">
        <v>33</v>
      </c>
      <c r="I23" s="167"/>
      <c r="J23" s="167"/>
      <c r="N23" s="11" t="s">
        <v>34</v>
      </c>
      <c r="O23" s="168"/>
      <c r="P23" s="168"/>
      <c r="R23" s="11" t="s">
        <v>35</v>
      </c>
      <c r="S23" s="17"/>
    </row>
    <row r="24" spans="1:25" ht="13.5" customHeight="1" thickBo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5" ht="12.75" customHeight="1" x14ac:dyDescent="0.2"/>
    <row r="26" spans="1:25" ht="20.25" hidden="1" customHeight="1" x14ac:dyDescent="0.2">
      <c r="A26" s="20" t="s">
        <v>36</v>
      </c>
      <c r="B26" s="20"/>
      <c r="C26" s="21" t="s">
        <v>37</v>
      </c>
      <c r="D26" s="22"/>
      <c r="E26" s="21" t="s">
        <v>38</v>
      </c>
      <c r="F26" s="21"/>
      <c r="G26" s="23" t="s">
        <v>39</v>
      </c>
      <c r="H26" s="21" t="s">
        <v>40</v>
      </c>
      <c r="I26" s="21" t="s">
        <v>41</v>
      </c>
      <c r="J26" s="21"/>
      <c r="K26" s="24" t="s">
        <v>42</v>
      </c>
      <c r="L26" s="21" t="s">
        <v>40</v>
      </c>
      <c r="M26" s="21" t="s">
        <v>41</v>
      </c>
      <c r="N26" s="21"/>
      <c r="O26" s="25" t="s">
        <v>43</v>
      </c>
      <c r="P26" s="21" t="s">
        <v>40</v>
      </c>
      <c r="Q26" s="21" t="s">
        <v>41</v>
      </c>
      <c r="R26" s="21"/>
      <c r="S26" s="21" t="s">
        <v>44</v>
      </c>
      <c r="T26" s="21" t="s">
        <v>45</v>
      </c>
      <c r="U26" s="21" t="s">
        <v>46</v>
      </c>
    </row>
    <row r="27" spans="1:25" hidden="1" x14ac:dyDescent="0.2">
      <c r="A27" s="26" t="s">
        <v>47</v>
      </c>
      <c r="B27" s="27"/>
      <c r="C27" s="28">
        <v>10000</v>
      </c>
      <c r="E27" s="29">
        <v>33</v>
      </c>
      <c r="G27" s="30"/>
      <c r="H27" s="31"/>
      <c r="I27" s="32">
        <v>306</v>
      </c>
      <c r="K27" s="30"/>
      <c r="L27" s="31"/>
      <c r="M27" s="32">
        <v>350</v>
      </c>
      <c r="O27" s="30"/>
      <c r="P27" s="31"/>
      <c r="Q27" s="32">
        <v>350</v>
      </c>
      <c r="S27" s="33"/>
      <c r="T27" s="34">
        <v>0</v>
      </c>
      <c r="U27" s="35"/>
      <c r="W27" t="str">
        <f>IF(ISNA(VLOOKUP(A27&amp;"Plain",SizeColor,5,FALSE)), "0", VLOOKUP(A27&amp;"Plain",SizeColor,5,FALSE)*I27)</f>
        <v>0</v>
      </c>
      <c r="X27" t="str">
        <f>IF(ISNA(VLOOKUP(A27&amp;"White",SizeColor,5,FALSE)), "0", VLOOKUP(A27&amp;"White",SizeColor,5,FALSE)*M27)</f>
        <v>0</v>
      </c>
      <c r="Y27" t="str">
        <f>IF(ISNA(VLOOKUP(A27&amp;"Orange",SizeColor,5,FALSE)), "0", VLOOKUP(A27&amp;"Orange",SizeColor,5,FALSE)*Q27)</f>
        <v>0</v>
      </c>
    </row>
    <row r="28" spans="1:25" hidden="1" x14ac:dyDescent="0.2">
      <c r="A28" s="26" t="s">
        <v>48</v>
      </c>
      <c r="B28" s="27"/>
      <c r="C28" s="28">
        <v>10000</v>
      </c>
      <c r="E28" s="29">
        <v>45</v>
      </c>
      <c r="G28" s="36"/>
      <c r="H28" s="37"/>
      <c r="I28" s="32">
        <v>332</v>
      </c>
      <c r="K28" s="36"/>
      <c r="L28" s="37"/>
      <c r="M28" s="32">
        <v>364</v>
      </c>
      <c r="O28" s="36"/>
      <c r="P28" s="37"/>
      <c r="Q28" s="32">
        <v>364</v>
      </c>
      <c r="S28" s="38"/>
      <c r="T28" s="34">
        <v>0</v>
      </c>
      <c r="U28" s="39"/>
      <c r="W28" t="str">
        <f>IF(ISNA(VLOOKUP(A28&amp;"Plain",SizeColor,5,FALSE)), "0", VLOOKUP(A28&amp;"Plain",SizeColor,5,FALSE)*I28)</f>
        <v>0</v>
      </c>
      <c r="X28" t="str">
        <f>IF(ISNA(VLOOKUP(A28&amp;"White",SizeColor,5,FALSE)), "0", VLOOKUP(A28&amp;"White",SizeColor,5,FALSE)*M28)</f>
        <v>0</v>
      </c>
      <c r="Y28" t="str">
        <f>IF(ISNA(VLOOKUP(A28&amp;"Orange",SizeColor,5,FALSE)), "0", VLOOKUP(A28&amp;"Orange",SizeColor,5,FALSE)*Q28)</f>
        <v>0</v>
      </c>
    </row>
    <row r="29" spans="1:25" hidden="1" x14ac:dyDescent="0.2">
      <c r="A29" s="26" t="s">
        <v>49</v>
      </c>
      <c r="B29" s="27"/>
      <c r="C29" s="28">
        <v>10000</v>
      </c>
      <c r="E29" s="29">
        <v>52</v>
      </c>
      <c r="G29" s="36"/>
      <c r="H29" s="37"/>
      <c r="I29" s="32">
        <v>359</v>
      </c>
      <c r="K29" s="36"/>
      <c r="L29" s="37"/>
      <c r="M29" s="32">
        <v>416</v>
      </c>
      <c r="O29" s="36"/>
      <c r="P29" s="37"/>
      <c r="Q29" s="32">
        <v>416</v>
      </c>
      <c r="S29" s="38"/>
      <c r="T29" s="34">
        <v>0</v>
      </c>
      <c r="U29" s="39"/>
      <c r="W29" t="str">
        <f>IF(ISNA(VLOOKUP(A29&amp;"Plain",SizeColor,5,FALSE)), "0", VLOOKUP(A29&amp;"Plain",SizeColor,5,FALSE)*I29)</f>
        <v>0</v>
      </c>
      <c r="X29" t="str">
        <f>IF(ISNA(VLOOKUP(A29&amp;"White",SizeColor,5,FALSE)), "0", VLOOKUP(A29&amp;"White",SizeColor,5,FALSE)*M29)</f>
        <v>0</v>
      </c>
      <c r="Y29" t="str">
        <f>IF(ISNA(VLOOKUP(A29&amp;"Orange",SizeColor,5,FALSE)), "0", VLOOKUP(A29&amp;"Orange",SizeColor,5,FALSE)*Q29)</f>
        <v>0</v>
      </c>
    </row>
    <row r="30" spans="1:25" hidden="1" x14ac:dyDescent="0.2">
      <c r="A30" s="26" t="s">
        <v>50</v>
      </c>
      <c r="B30" s="27"/>
      <c r="C30" s="28">
        <v>5000</v>
      </c>
      <c r="E30" s="29">
        <v>37</v>
      </c>
      <c r="G30" s="36"/>
      <c r="H30" s="37"/>
      <c r="I30" s="32">
        <v>284</v>
      </c>
      <c r="K30" s="36"/>
      <c r="L30" s="37"/>
      <c r="M30" s="32">
        <v>324</v>
      </c>
      <c r="O30" s="36"/>
      <c r="P30" s="37"/>
      <c r="Q30" s="32">
        <v>324</v>
      </c>
      <c r="S30" s="38"/>
      <c r="T30" s="34">
        <v>0</v>
      </c>
      <c r="U30" s="39"/>
      <c r="W30" t="str">
        <f>IF(ISNA(VLOOKUP(A30&amp;"Plain",SizeColor,5,FALSE)), "0", VLOOKUP(A30&amp;"Plain",SizeColor,5,FALSE)*I30)</f>
        <v>0</v>
      </c>
      <c r="X30" t="str">
        <f>IF(ISNA(VLOOKUP(A30&amp;"White",SizeColor,5,FALSE)), "0", VLOOKUP(A30&amp;"White",SizeColor,5,FALSE)*M30)</f>
        <v>0</v>
      </c>
      <c r="Y30" t="str">
        <f>IF(ISNA(VLOOKUP(A30&amp;"Orange",SizeColor,5,FALSE)), "0", VLOOKUP(A30&amp;"Orange",SizeColor,5,FALSE)*Q30)</f>
        <v>0</v>
      </c>
    </row>
    <row r="31" spans="1:25" hidden="1" x14ac:dyDescent="0.2">
      <c r="A31" s="26" t="s">
        <v>51</v>
      </c>
      <c r="B31" s="27"/>
      <c r="C31" s="28">
        <v>5000</v>
      </c>
      <c r="E31" s="29">
        <v>43</v>
      </c>
      <c r="G31" s="36"/>
      <c r="H31" s="37"/>
      <c r="I31" s="32">
        <v>306</v>
      </c>
      <c r="K31" s="36"/>
      <c r="L31" s="37"/>
      <c r="M31" s="32">
        <v>390</v>
      </c>
      <c r="O31" s="36"/>
      <c r="P31" s="37"/>
      <c r="Q31" s="32">
        <v>390</v>
      </c>
      <c r="S31" s="38"/>
      <c r="T31" s="34">
        <v>0</v>
      </c>
      <c r="U31" s="39"/>
      <c r="W31" t="str">
        <f>IF(ISNA(VLOOKUP(A31&amp;"Plain",SizeColor,5,FALSE)), "0", VLOOKUP(A31&amp;"Plain",SizeColor,5,FALSE)*I31)</f>
        <v>0</v>
      </c>
      <c r="X31" t="str">
        <f>IF(ISNA(VLOOKUP(A31&amp;"White",SizeColor,5,FALSE)), "0", VLOOKUP(A31&amp;"White",SizeColor,5,FALSE)*M31)</f>
        <v>0</v>
      </c>
      <c r="Y31" t="str">
        <f>IF(ISNA(VLOOKUP(A31&amp;"Orange",SizeColor,5,FALSE)), "0", VLOOKUP(A31&amp;"Orange",SizeColor,5,FALSE)*Q31)</f>
        <v>0</v>
      </c>
    </row>
    <row r="32" spans="1:25" hidden="1" x14ac:dyDescent="0.2">
      <c r="A32" s="40"/>
      <c r="B32" s="40"/>
      <c r="P32" s="6"/>
    </row>
    <row r="33" spans="1:26" s="142" customFormat="1" ht="24.95" customHeight="1" x14ac:dyDescent="0.2">
      <c r="A33" s="154" t="s">
        <v>52</v>
      </c>
      <c r="B33" s="154"/>
      <c r="C33" s="157" t="s">
        <v>37</v>
      </c>
      <c r="D33" s="160"/>
      <c r="E33" s="157" t="s">
        <v>38</v>
      </c>
      <c r="F33" s="157"/>
      <c r="G33" s="161" t="s">
        <v>39</v>
      </c>
      <c r="H33" s="157" t="s">
        <v>40</v>
      </c>
      <c r="I33" s="157" t="s">
        <v>41</v>
      </c>
      <c r="J33" s="157"/>
      <c r="K33" s="156" t="s">
        <v>42</v>
      </c>
      <c r="L33" s="157" t="s">
        <v>40</v>
      </c>
      <c r="M33" s="157" t="s">
        <v>41</v>
      </c>
      <c r="N33" s="157"/>
      <c r="O33" s="158" t="s">
        <v>43</v>
      </c>
      <c r="P33" s="157" t="s">
        <v>40</v>
      </c>
      <c r="Q33" s="157" t="s">
        <v>41</v>
      </c>
      <c r="R33" s="157"/>
      <c r="S33" s="157" t="s">
        <v>44</v>
      </c>
      <c r="T33" s="157" t="s">
        <v>45</v>
      </c>
      <c r="U33" s="157" t="s">
        <v>46</v>
      </c>
    </row>
    <row r="34" spans="1:26" ht="24.95" customHeight="1" x14ac:dyDescent="0.2">
      <c r="A34" s="139" t="s">
        <v>53</v>
      </c>
      <c r="B34" s="140"/>
      <c r="C34" s="141">
        <v>2500</v>
      </c>
      <c r="D34" s="142"/>
      <c r="E34" s="143">
        <v>30</v>
      </c>
      <c r="F34" s="142"/>
      <c r="G34" s="144"/>
      <c r="H34" s="145"/>
      <c r="I34" s="146">
        <v>172.2</v>
      </c>
      <c r="J34" s="142"/>
      <c r="K34" s="144"/>
      <c r="L34" s="145"/>
      <c r="M34" s="146">
        <v>214.09</v>
      </c>
      <c r="N34" s="142"/>
      <c r="O34" s="144"/>
      <c r="P34" s="145"/>
      <c r="Q34" s="146">
        <v>214.09</v>
      </c>
      <c r="R34" s="142"/>
      <c r="S34" s="147"/>
      <c r="T34" s="146">
        <v>0</v>
      </c>
      <c r="U34" s="148"/>
      <c r="W34" t="str">
        <f>IF(ISNA(VLOOKUP(A34&amp;"Plain",SizeColor,5,FALSE)), "0", VLOOKUP(A34&amp;"Plain",SizeColor,5,FALSE)*I34)</f>
        <v>0</v>
      </c>
      <c r="X34" t="str">
        <f>IF(ISNA(VLOOKUP(A34&amp;"White",SizeColor,5,FALSE)), "0", VLOOKUP(A34&amp;"White",SizeColor,5,FALSE)*M34)</f>
        <v>0</v>
      </c>
      <c r="Y34" t="str">
        <f>IF(ISNA(VLOOKUP(A34&amp;"Orange",SizeColor,5,FALSE)), "0", VLOOKUP(A34&amp;"Orange",SizeColor,5,FALSE)*Q34)</f>
        <v>0</v>
      </c>
    </row>
    <row r="35" spans="1:26" ht="24.95" customHeight="1" x14ac:dyDescent="0.2">
      <c r="A35" s="139" t="s">
        <v>54</v>
      </c>
      <c r="B35" s="140"/>
      <c r="C35" s="141">
        <v>2500</v>
      </c>
      <c r="D35" s="142"/>
      <c r="E35" s="143">
        <v>34</v>
      </c>
      <c r="F35" s="142"/>
      <c r="G35" s="149"/>
      <c r="H35" s="150"/>
      <c r="I35" s="146">
        <v>202.65</v>
      </c>
      <c r="J35" s="142"/>
      <c r="K35" s="149"/>
      <c r="L35" s="150"/>
      <c r="M35" s="146">
        <v>235.82</v>
      </c>
      <c r="N35" s="142"/>
      <c r="O35" s="149"/>
      <c r="P35" s="150"/>
      <c r="Q35" s="146">
        <v>235.82</v>
      </c>
      <c r="R35" s="142"/>
      <c r="S35" s="151"/>
      <c r="T35" s="146">
        <v>0</v>
      </c>
      <c r="U35" s="152"/>
      <c r="W35" t="str">
        <f>IF(ISNA(VLOOKUP(A35&amp;"Plain",SizeColor,5,FALSE)), "0", VLOOKUP(A35&amp;"Plain",SizeColor,5,FALSE)*I35)</f>
        <v>0</v>
      </c>
      <c r="X35" t="str">
        <f>IF(ISNA(VLOOKUP(A35&amp;"White",SizeColor,5,FALSE)), "0", VLOOKUP(A35&amp;"White",SizeColor,5,FALSE)*M35)</f>
        <v>0</v>
      </c>
      <c r="Y35" t="str">
        <f>IF(ISNA(VLOOKUP(A35&amp;"Orange",SizeColor,5,FALSE)), "0", VLOOKUP(A35&amp;"Orange",SizeColor,5,FALSE)*Q35)</f>
        <v>0</v>
      </c>
    </row>
    <row r="36" spans="1:26" ht="24.95" customHeight="1" x14ac:dyDescent="0.2">
      <c r="A36" s="139" t="s">
        <v>55</v>
      </c>
      <c r="B36" s="140"/>
      <c r="C36" s="141">
        <v>2000</v>
      </c>
      <c r="D36" s="142"/>
      <c r="E36" s="143">
        <v>50</v>
      </c>
      <c r="F36" s="142"/>
      <c r="G36" s="149"/>
      <c r="H36" s="150"/>
      <c r="I36" s="146">
        <v>277.2</v>
      </c>
      <c r="J36" s="142"/>
      <c r="K36" s="149"/>
      <c r="L36" s="150"/>
      <c r="M36" s="146">
        <v>332.55</v>
      </c>
      <c r="N36" s="142"/>
      <c r="O36" s="149"/>
      <c r="P36" s="150"/>
      <c r="Q36" s="146">
        <v>332.55</v>
      </c>
      <c r="R36" s="142"/>
      <c r="S36" s="151"/>
      <c r="T36" s="146">
        <v>0</v>
      </c>
      <c r="U36" s="152"/>
      <c r="W36" t="str">
        <f>IF(ISNA(VLOOKUP(A36&amp;"Plain",SizeColor,5,FALSE)), "0", VLOOKUP(A36&amp;"Plain",SizeColor,5,FALSE)*I36)</f>
        <v>0</v>
      </c>
      <c r="X36" t="str">
        <f>IF(ISNA(VLOOKUP(A36&amp;"White",SizeColor,5,FALSE)), "0", VLOOKUP(A36&amp;"White",SizeColor,5,FALSE)*M36)</f>
        <v>0</v>
      </c>
      <c r="Y36" t="str">
        <f>IF(ISNA(VLOOKUP(A36&amp;"Orange",SizeColor,5,FALSE)), "0", VLOOKUP(A36&amp;"Orange",SizeColor,5,FALSE)*Q36)</f>
        <v>0</v>
      </c>
    </row>
    <row r="37" spans="1:26" ht="24.95" customHeight="1" x14ac:dyDescent="0.2">
      <c r="A37" s="139"/>
      <c r="B37" s="139"/>
      <c r="C37" s="153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</row>
    <row r="38" spans="1:26" ht="24.95" customHeight="1" x14ac:dyDescent="0.2">
      <c r="A38" s="154" t="s">
        <v>56</v>
      </c>
      <c r="B38" s="154"/>
      <c r="C38" s="155"/>
      <c r="D38" s="155"/>
      <c r="E38" s="155"/>
      <c r="F38" s="155"/>
      <c r="G38" s="155"/>
      <c r="H38" s="155"/>
      <c r="I38" s="155"/>
      <c r="J38" s="155"/>
      <c r="K38" s="156" t="s">
        <v>42</v>
      </c>
      <c r="L38" s="157" t="s">
        <v>57</v>
      </c>
      <c r="M38" s="157" t="s">
        <v>58</v>
      </c>
      <c r="N38" s="157"/>
      <c r="O38" s="158" t="s">
        <v>43</v>
      </c>
      <c r="P38" s="157" t="s">
        <v>57</v>
      </c>
      <c r="Q38" s="157" t="s">
        <v>58</v>
      </c>
      <c r="R38" s="157"/>
      <c r="S38" s="157" t="s">
        <v>44</v>
      </c>
      <c r="T38" s="157"/>
      <c r="U38" s="157" t="s">
        <v>46</v>
      </c>
    </row>
    <row r="39" spans="1:26" ht="24.95" customHeight="1" x14ac:dyDescent="0.2">
      <c r="A39" s="139" t="s">
        <v>147</v>
      </c>
      <c r="B39" s="140"/>
      <c r="C39" s="153">
        <v>25</v>
      </c>
      <c r="D39" s="142"/>
      <c r="E39" s="143"/>
      <c r="F39" s="142"/>
      <c r="G39" s="142"/>
      <c r="H39" s="142"/>
      <c r="I39" s="142"/>
      <c r="J39" s="142"/>
      <c r="K39" s="144"/>
      <c r="L39" s="145"/>
      <c r="M39" s="146">
        <v>11.65</v>
      </c>
      <c r="N39" s="142"/>
      <c r="O39" s="144"/>
      <c r="P39" s="145"/>
      <c r="Q39" s="146">
        <v>11.65</v>
      </c>
      <c r="R39" s="142"/>
      <c r="S39" s="147"/>
      <c r="T39" s="159" t="s">
        <v>59</v>
      </c>
      <c r="U39" s="148"/>
      <c r="Z39" s="44"/>
    </row>
    <row r="40" spans="1:26" ht="24.95" customHeight="1" x14ac:dyDescent="0.2">
      <c r="A40" s="139" t="s">
        <v>148</v>
      </c>
      <c r="B40" s="140"/>
      <c r="C40" s="153">
        <v>25</v>
      </c>
      <c r="D40" s="142"/>
      <c r="E40" s="143"/>
      <c r="F40" s="142"/>
      <c r="G40" s="142"/>
      <c r="H40" s="142"/>
      <c r="I40" s="142"/>
      <c r="J40" s="142"/>
      <c r="K40" s="149"/>
      <c r="L40" s="150"/>
      <c r="M40" s="146">
        <v>13.65</v>
      </c>
      <c r="N40" s="142"/>
      <c r="O40" s="149"/>
      <c r="P40" s="150"/>
      <c r="Q40" s="146">
        <v>13.65</v>
      </c>
      <c r="R40" s="142"/>
      <c r="S40" s="151"/>
      <c r="T40" s="159" t="s">
        <v>59</v>
      </c>
      <c r="U40" s="152">
        <f>S40</f>
        <v>0</v>
      </c>
    </row>
    <row r="41" spans="1:26" ht="24.95" customHeight="1" x14ac:dyDescent="0.2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</row>
    <row r="42" spans="1:26" ht="24.95" customHeight="1" x14ac:dyDescent="0.2">
      <c r="A42" s="154" t="s">
        <v>60</v>
      </c>
      <c r="B42" s="154"/>
      <c r="C42" s="157" t="s">
        <v>37</v>
      </c>
      <c r="D42" s="160"/>
      <c r="E42" s="157" t="s">
        <v>38</v>
      </c>
      <c r="F42" s="157"/>
      <c r="G42" s="161" t="s">
        <v>39</v>
      </c>
      <c r="H42" s="157" t="s">
        <v>40</v>
      </c>
      <c r="I42" s="157" t="s">
        <v>41</v>
      </c>
      <c r="J42" s="157"/>
      <c r="K42" s="156" t="s">
        <v>42</v>
      </c>
      <c r="L42" s="157" t="s">
        <v>40</v>
      </c>
      <c r="M42" s="157" t="s">
        <v>41</v>
      </c>
      <c r="N42" s="157"/>
      <c r="O42" s="158" t="s">
        <v>43</v>
      </c>
      <c r="P42" s="157" t="s">
        <v>40</v>
      </c>
      <c r="Q42" s="157" t="s">
        <v>41</v>
      </c>
      <c r="R42" s="157"/>
      <c r="S42" s="157" t="s">
        <v>44</v>
      </c>
      <c r="T42" s="157" t="s">
        <v>45</v>
      </c>
      <c r="U42" s="157" t="s">
        <v>46</v>
      </c>
    </row>
    <row r="43" spans="1:26" ht="24.95" customHeight="1" x14ac:dyDescent="0.2">
      <c r="A43" s="139" t="s">
        <v>61</v>
      </c>
      <c r="B43" s="140"/>
      <c r="C43" s="141">
        <v>1000</v>
      </c>
      <c r="D43" s="142"/>
      <c r="E43" s="143">
        <v>50</v>
      </c>
      <c r="F43" s="142"/>
      <c r="G43" s="144"/>
      <c r="H43" s="145"/>
      <c r="I43" s="146">
        <v>269.10000000000002</v>
      </c>
      <c r="J43" s="142"/>
      <c r="K43" s="144"/>
      <c r="L43" s="145"/>
      <c r="M43" s="146">
        <v>328.39</v>
      </c>
      <c r="N43" s="142"/>
      <c r="O43" s="144"/>
      <c r="P43" s="145"/>
      <c r="Q43" s="146">
        <v>328.39</v>
      </c>
      <c r="R43" s="142"/>
      <c r="S43" s="147"/>
      <c r="T43" s="146">
        <v>0</v>
      </c>
      <c r="U43" s="148"/>
      <c r="W43" t="str">
        <f t="shared" ref="W43:W51" si="0">IF(ISNA(VLOOKUP(A43&amp;"Plain",SizeColor,5,FALSE)), "0", VLOOKUP(A43&amp;"Plain",SizeColor,5,FALSE)*I43)</f>
        <v>0</v>
      </c>
      <c r="X43" t="str">
        <f t="shared" ref="X43:X51" si="1">IF(ISNA(VLOOKUP(A43&amp;"White",SizeColor,5,FALSE)), "0", VLOOKUP(A43&amp;"White",SizeColor,5,FALSE)*M43)</f>
        <v>0</v>
      </c>
      <c r="Y43" t="str">
        <f t="shared" ref="Y43:Y51" si="2">IF(ISNA(VLOOKUP(A43&amp;"Orange",SizeColor,5,FALSE)), "0", VLOOKUP(A43&amp;"Orange",SizeColor,5,FALSE)*Q43)</f>
        <v>0</v>
      </c>
    </row>
    <row r="44" spans="1:26" ht="24.95" customHeight="1" x14ac:dyDescent="0.2">
      <c r="A44" s="139" t="s">
        <v>62</v>
      </c>
      <c r="B44" s="140"/>
      <c r="C44" s="153">
        <v>500</v>
      </c>
      <c r="D44" s="142"/>
      <c r="E44" s="143">
        <v>32</v>
      </c>
      <c r="F44" s="142"/>
      <c r="G44" s="149"/>
      <c r="H44" s="150"/>
      <c r="I44" s="146">
        <v>182.85</v>
      </c>
      <c r="J44" s="142"/>
      <c r="K44" s="149"/>
      <c r="L44" s="150"/>
      <c r="M44" s="146">
        <v>227.98</v>
      </c>
      <c r="N44" s="142"/>
      <c r="O44" s="149"/>
      <c r="P44" s="150"/>
      <c r="Q44" s="146">
        <v>227.98</v>
      </c>
      <c r="R44" s="142"/>
      <c r="S44" s="151"/>
      <c r="T44" s="146">
        <v>0</v>
      </c>
      <c r="U44" s="152"/>
      <c r="W44" t="str">
        <f t="shared" si="0"/>
        <v>0</v>
      </c>
      <c r="X44" t="str">
        <f t="shared" si="1"/>
        <v>0</v>
      </c>
      <c r="Y44" t="str">
        <f t="shared" si="2"/>
        <v>0</v>
      </c>
    </row>
    <row r="45" spans="1:26" ht="24.95" customHeight="1" x14ac:dyDescent="0.2">
      <c r="A45" s="139" t="s">
        <v>63</v>
      </c>
      <c r="B45" s="140" t="s">
        <v>83</v>
      </c>
      <c r="C45" s="153">
        <v>500</v>
      </c>
      <c r="D45" s="142"/>
      <c r="E45" s="143">
        <v>30</v>
      </c>
      <c r="F45" s="142"/>
      <c r="G45" s="149"/>
      <c r="H45" s="150"/>
      <c r="I45" s="146">
        <v>148.35</v>
      </c>
      <c r="J45" s="142"/>
      <c r="K45" s="149"/>
      <c r="L45" s="150"/>
      <c r="M45" s="146">
        <v>183.09</v>
      </c>
      <c r="N45" s="142"/>
      <c r="O45" s="149"/>
      <c r="P45" s="150"/>
      <c r="Q45" s="146">
        <v>183.09</v>
      </c>
      <c r="R45" s="142"/>
      <c r="S45" s="151"/>
      <c r="T45" s="146">
        <v>0</v>
      </c>
      <c r="U45" s="152"/>
      <c r="W45" t="str">
        <f t="shared" si="0"/>
        <v>0</v>
      </c>
      <c r="X45" t="str">
        <f t="shared" si="1"/>
        <v>0</v>
      </c>
      <c r="Y45" t="str">
        <f t="shared" si="2"/>
        <v>0</v>
      </c>
    </row>
    <row r="46" spans="1:26" ht="24.95" customHeight="1" x14ac:dyDescent="0.2">
      <c r="A46" s="139" t="s">
        <v>64</v>
      </c>
      <c r="B46" s="140"/>
      <c r="C46" s="153">
        <v>500</v>
      </c>
      <c r="D46" s="142"/>
      <c r="E46" s="143">
        <v>44</v>
      </c>
      <c r="F46" s="142"/>
      <c r="G46" s="149"/>
      <c r="H46" s="150"/>
      <c r="I46" s="146">
        <v>193.2</v>
      </c>
      <c r="J46" s="142"/>
      <c r="K46" s="149"/>
      <c r="L46" s="150"/>
      <c r="M46" s="146">
        <v>236.25</v>
      </c>
      <c r="N46" s="142"/>
      <c r="O46" s="149"/>
      <c r="P46" s="150"/>
      <c r="Q46" s="146">
        <v>236.25</v>
      </c>
      <c r="R46" s="142"/>
      <c r="S46" s="151"/>
      <c r="T46" s="146">
        <v>0</v>
      </c>
      <c r="U46" s="152"/>
      <c r="W46" t="str">
        <f t="shared" si="0"/>
        <v>0</v>
      </c>
      <c r="X46" t="str">
        <f t="shared" si="1"/>
        <v>0</v>
      </c>
      <c r="Y46" t="str">
        <f t="shared" si="2"/>
        <v>0</v>
      </c>
    </row>
    <row r="47" spans="1:26" ht="24.95" customHeight="1" x14ac:dyDescent="0.2">
      <c r="A47" s="139" t="s">
        <v>65</v>
      </c>
      <c r="B47" s="140" t="s">
        <v>83</v>
      </c>
      <c r="C47" s="153">
        <v>500</v>
      </c>
      <c r="D47" s="142"/>
      <c r="E47" s="143">
        <v>44</v>
      </c>
      <c r="F47" s="142"/>
      <c r="G47" s="149"/>
      <c r="H47" s="150"/>
      <c r="I47" s="146">
        <v>182.85</v>
      </c>
      <c r="J47" s="142"/>
      <c r="K47" s="149"/>
      <c r="L47" s="150"/>
      <c r="M47" s="146">
        <v>224.44</v>
      </c>
      <c r="N47" s="142"/>
      <c r="O47" s="149"/>
      <c r="P47" s="150"/>
      <c r="Q47" s="146">
        <v>224.44</v>
      </c>
      <c r="R47" s="142"/>
      <c r="S47" s="151"/>
      <c r="T47" s="146">
        <v>0</v>
      </c>
      <c r="U47" s="152"/>
      <c r="W47" t="str">
        <f t="shared" si="0"/>
        <v>0</v>
      </c>
      <c r="X47" t="str">
        <f t="shared" si="1"/>
        <v>0</v>
      </c>
      <c r="Y47" t="str">
        <f t="shared" si="2"/>
        <v>0</v>
      </c>
    </row>
    <row r="48" spans="1:26" ht="24.95" customHeight="1" x14ac:dyDescent="0.2">
      <c r="A48" s="139" t="s">
        <v>66</v>
      </c>
      <c r="B48" s="140"/>
      <c r="C48" s="153">
        <v>500</v>
      </c>
      <c r="D48" s="142"/>
      <c r="E48" s="143">
        <v>45</v>
      </c>
      <c r="F48" s="142"/>
      <c r="G48" s="149"/>
      <c r="H48" s="150"/>
      <c r="I48" s="146">
        <v>227.7</v>
      </c>
      <c r="J48" s="142"/>
      <c r="K48" s="149"/>
      <c r="L48" s="150"/>
      <c r="M48" s="146">
        <v>277.58999999999997</v>
      </c>
      <c r="N48" s="142"/>
      <c r="O48" s="149"/>
      <c r="P48" s="150"/>
      <c r="Q48" s="146">
        <v>277.58999999999997</v>
      </c>
      <c r="R48" s="142"/>
      <c r="S48" s="151"/>
      <c r="T48" s="146">
        <v>0</v>
      </c>
      <c r="U48" s="152"/>
      <c r="W48" t="str">
        <f t="shared" si="0"/>
        <v>0</v>
      </c>
      <c r="X48" t="str">
        <f t="shared" si="1"/>
        <v>0</v>
      </c>
      <c r="Y48" t="str">
        <f t="shared" si="2"/>
        <v>0</v>
      </c>
    </row>
    <row r="49" spans="1:25" ht="24.95" customHeight="1" x14ac:dyDescent="0.2">
      <c r="A49" s="139" t="s">
        <v>67</v>
      </c>
      <c r="B49" s="140" t="s">
        <v>83</v>
      </c>
      <c r="C49" s="153">
        <v>500</v>
      </c>
      <c r="D49" s="142"/>
      <c r="E49" s="143">
        <v>40</v>
      </c>
      <c r="F49" s="142"/>
      <c r="G49" s="149"/>
      <c r="H49" s="150"/>
      <c r="I49" s="146">
        <v>218.5</v>
      </c>
      <c r="J49" s="142"/>
      <c r="K49" s="149"/>
      <c r="L49" s="150"/>
      <c r="M49" s="146">
        <v>269.33</v>
      </c>
      <c r="N49" s="142"/>
      <c r="O49" s="149"/>
      <c r="P49" s="150"/>
      <c r="Q49" s="146">
        <v>269.33</v>
      </c>
      <c r="R49" s="142"/>
      <c r="S49" s="151"/>
      <c r="T49" s="146">
        <v>0</v>
      </c>
      <c r="U49" s="152"/>
      <c r="W49" t="str">
        <f t="shared" si="0"/>
        <v>0</v>
      </c>
      <c r="X49" t="str">
        <f t="shared" si="1"/>
        <v>0</v>
      </c>
      <c r="Y49" t="str">
        <f t="shared" si="2"/>
        <v>0</v>
      </c>
    </row>
    <row r="50" spans="1:25" ht="24.95" customHeight="1" x14ac:dyDescent="0.2">
      <c r="A50" s="139" t="s">
        <v>68</v>
      </c>
      <c r="B50" s="140"/>
      <c r="C50" s="153">
        <v>500</v>
      </c>
      <c r="D50" s="142"/>
      <c r="E50" s="143">
        <v>50</v>
      </c>
      <c r="F50" s="142"/>
      <c r="G50" s="149"/>
      <c r="H50" s="150"/>
      <c r="I50" s="146">
        <v>262.2</v>
      </c>
      <c r="J50" s="142"/>
      <c r="K50" s="149"/>
      <c r="L50" s="150"/>
      <c r="M50" s="146">
        <v>323.66000000000003</v>
      </c>
      <c r="N50" s="142"/>
      <c r="O50" s="149"/>
      <c r="P50" s="150"/>
      <c r="Q50" s="146">
        <v>323.66000000000003</v>
      </c>
      <c r="R50" s="142"/>
      <c r="S50" s="151"/>
      <c r="T50" s="146">
        <v>0</v>
      </c>
      <c r="U50" s="152"/>
      <c r="W50" t="str">
        <f t="shared" si="0"/>
        <v>0</v>
      </c>
      <c r="X50" t="str">
        <f t="shared" si="1"/>
        <v>0</v>
      </c>
      <c r="Y50" t="str">
        <f t="shared" si="2"/>
        <v>0</v>
      </c>
    </row>
    <row r="51" spans="1:25" ht="24.95" customHeight="1" x14ac:dyDescent="0.2">
      <c r="A51" s="139" t="s">
        <v>69</v>
      </c>
      <c r="B51" s="140"/>
      <c r="C51" s="153">
        <v>250</v>
      </c>
      <c r="D51" s="142"/>
      <c r="E51" s="143">
        <v>36</v>
      </c>
      <c r="F51" s="142"/>
      <c r="G51" s="149"/>
      <c r="H51" s="150"/>
      <c r="I51" s="146">
        <v>173.65</v>
      </c>
      <c r="J51" s="142"/>
      <c r="K51" s="149"/>
      <c r="L51" s="150"/>
      <c r="M51" s="146">
        <v>212.63</v>
      </c>
      <c r="N51" s="142"/>
      <c r="O51" s="149"/>
      <c r="P51" s="150"/>
      <c r="Q51" s="146">
        <v>212.63</v>
      </c>
      <c r="R51" s="142"/>
      <c r="S51" s="151"/>
      <c r="T51" s="146">
        <v>0</v>
      </c>
      <c r="U51" s="152"/>
      <c r="W51" t="str">
        <f t="shared" si="0"/>
        <v>0</v>
      </c>
      <c r="X51" t="str">
        <f t="shared" si="1"/>
        <v>0</v>
      </c>
      <c r="Y51" t="str">
        <f t="shared" si="2"/>
        <v>0</v>
      </c>
    </row>
    <row r="52" spans="1:25" ht="24.95" customHeight="1" x14ac:dyDescent="0.2">
      <c r="C52" s="42"/>
    </row>
    <row r="53" spans="1:25" ht="20.25" hidden="1" customHeight="1" x14ac:dyDescent="0.2">
      <c r="A53" s="41" t="s">
        <v>70</v>
      </c>
      <c r="B53" s="43"/>
      <c r="C53" s="21" t="s">
        <v>71</v>
      </c>
      <c r="D53" s="43"/>
      <c r="E53" s="43"/>
      <c r="F53" s="43"/>
      <c r="G53" s="23" t="s">
        <v>39</v>
      </c>
      <c r="H53" s="21" t="s">
        <v>40</v>
      </c>
      <c r="I53" s="21" t="s">
        <v>41</v>
      </c>
      <c r="J53" s="43"/>
      <c r="K53" s="45" t="s">
        <v>72</v>
      </c>
      <c r="L53" s="21" t="s">
        <v>40</v>
      </c>
      <c r="M53" s="21" t="s">
        <v>41</v>
      </c>
      <c r="N53" s="43"/>
      <c r="O53" s="43"/>
      <c r="P53" s="43"/>
      <c r="Q53" s="43"/>
      <c r="R53" s="43"/>
      <c r="S53" s="21" t="s">
        <v>44</v>
      </c>
      <c r="T53" s="21" t="s">
        <v>45</v>
      </c>
      <c r="U53" s="21" t="s">
        <v>46</v>
      </c>
    </row>
    <row r="54" spans="1:25" hidden="1" x14ac:dyDescent="0.2">
      <c r="A54" s="42" t="s">
        <v>73</v>
      </c>
      <c r="C54" s="42">
        <v>250</v>
      </c>
      <c r="G54" s="46"/>
      <c r="H54" s="37"/>
      <c r="I54" s="32">
        <v>130</v>
      </c>
      <c r="K54" s="46"/>
      <c r="L54" s="37"/>
      <c r="M54" s="32">
        <v>155</v>
      </c>
      <c r="S54" s="33"/>
      <c r="T54" s="34">
        <v>0</v>
      </c>
      <c r="U54" s="35"/>
      <c r="W54" t="str">
        <f>IF(ISNA(VLOOKUP(A54&amp;"Plain",SizeColor,5,FALSE)), "0", VLOOKUP(A54&amp;"Plain",SizeColor,5,FALSE)*I54)</f>
        <v>0</v>
      </c>
      <c r="X54" t="str">
        <f>IF(ISNA(VLOOKUP(A54&amp;"Green",SizeColor,5,FALSE)), "0", VLOOKUP(A54&amp;"Green",SizeColor,5,FALSE)*M54)</f>
        <v>0</v>
      </c>
    </row>
    <row r="55" spans="1:25" hidden="1" x14ac:dyDescent="0.2">
      <c r="A55" s="42" t="s">
        <v>74</v>
      </c>
      <c r="C55" s="42">
        <v>250</v>
      </c>
      <c r="G55" s="46"/>
      <c r="H55" s="37"/>
      <c r="I55" s="32">
        <v>155</v>
      </c>
      <c r="K55" s="46"/>
      <c r="L55" s="37"/>
      <c r="M55" s="32">
        <v>180</v>
      </c>
      <c r="S55" s="38"/>
      <c r="T55" s="34">
        <v>0</v>
      </c>
      <c r="U55" s="39"/>
      <c r="W55" t="str">
        <f>IF(ISNA(VLOOKUP(A55&amp;"Plain",SizeColor,5,FALSE)), "0", VLOOKUP(A55&amp;"Plain",SizeColor,5,FALSE)*I55)</f>
        <v>0</v>
      </c>
      <c r="X55" t="str">
        <f>IF(ISNA(VLOOKUP(A55&amp;"Green",SizeColor,5,FALSE)), "0", VLOOKUP(A55&amp;"Green",SizeColor,5,FALSE)*M55)</f>
        <v>0</v>
      </c>
    </row>
    <row r="56" spans="1:25" hidden="1" x14ac:dyDescent="0.2">
      <c r="A56" s="42" t="s">
        <v>75</v>
      </c>
      <c r="C56" s="42">
        <v>250</v>
      </c>
      <c r="G56" s="46"/>
      <c r="H56" s="37"/>
      <c r="I56" s="32">
        <v>185</v>
      </c>
      <c r="K56" s="46"/>
      <c r="L56" s="37"/>
      <c r="M56" s="32">
        <v>210</v>
      </c>
      <c r="S56" s="38"/>
      <c r="T56" s="34">
        <v>0</v>
      </c>
      <c r="U56" s="39"/>
      <c r="W56" t="str">
        <f>IF(ISNA(VLOOKUP(A56&amp;"Plain",SizeColor,5,FALSE)), "0", VLOOKUP(A56&amp;"Plain",SizeColor,5,FALSE)*I56)</f>
        <v>0</v>
      </c>
      <c r="X56" t="str">
        <f>IF(ISNA(VLOOKUP(A56&amp;"Green",SizeColor,5,FALSE)), "0", VLOOKUP(A56&amp;"Green",SizeColor,5,FALSE)*M56)</f>
        <v>0</v>
      </c>
    </row>
    <row r="57" spans="1:25" hidden="1" x14ac:dyDescent="0.2">
      <c r="A57" s="42" t="s">
        <v>76</v>
      </c>
      <c r="C57" s="42">
        <v>250</v>
      </c>
      <c r="G57" s="46"/>
      <c r="H57" s="37"/>
      <c r="I57" s="32">
        <v>235</v>
      </c>
      <c r="K57" s="46"/>
      <c r="L57" s="37"/>
      <c r="M57" s="32">
        <v>260</v>
      </c>
      <c r="S57" s="38"/>
      <c r="T57" s="34">
        <v>0</v>
      </c>
      <c r="U57" s="39"/>
      <c r="W57" t="str">
        <f>IF(ISNA(VLOOKUP(A57&amp;"Plain",SizeColor,5,FALSE)), "0", VLOOKUP(A57&amp;"Plain",SizeColor,5,FALSE)*I57)</f>
        <v>0</v>
      </c>
      <c r="X57" t="str">
        <f>IF(ISNA(VLOOKUP(A57&amp;"Green",SizeColor,5,FALSE)), "0", VLOOKUP(A57&amp;"Green",SizeColor,5,FALSE)*M57)</f>
        <v>0</v>
      </c>
    </row>
    <row r="58" spans="1:25" hidden="1" x14ac:dyDescent="0.2">
      <c r="A58" s="42" t="s">
        <v>77</v>
      </c>
      <c r="C58" s="42">
        <v>250</v>
      </c>
      <c r="G58" s="46"/>
      <c r="H58" s="37"/>
      <c r="I58" s="32">
        <v>355</v>
      </c>
      <c r="K58" s="46"/>
      <c r="L58" s="37"/>
      <c r="M58" s="32">
        <v>380</v>
      </c>
      <c r="S58" s="38"/>
      <c r="T58" s="34">
        <v>0</v>
      </c>
      <c r="U58" s="39"/>
      <c r="W58" t="str">
        <f>IF(ISNA(VLOOKUP(A58&amp;"Plain",SizeColor,5,FALSE)), "0", VLOOKUP(A58&amp;"Plain",SizeColor,5,FALSE)*I58)</f>
        <v>0</v>
      </c>
      <c r="X58" t="str">
        <f>IF(ISNA(VLOOKUP(A58&amp;"Green",SizeColor,5,FALSE)), "0", VLOOKUP(A58&amp;"Green",SizeColor,5,FALSE)*M58)</f>
        <v>0</v>
      </c>
    </row>
    <row r="59" spans="1:25" hidden="1" x14ac:dyDescent="0.2"/>
    <row r="60" spans="1:25" ht="20.25" hidden="1" customHeight="1" x14ac:dyDescent="0.2">
      <c r="A60" s="41" t="s">
        <v>70</v>
      </c>
      <c r="B60" s="43"/>
      <c r="C60" s="21" t="s">
        <v>71</v>
      </c>
      <c r="D60" s="43"/>
      <c r="E60" s="43"/>
      <c r="F60" s="43"/>
      <c r="G60" s="23" t="s">
        <v>39</v>
      </c>
      <c r="H60" s="21" t="s">
        <v>40</v>
      </c>
      <c r="I60" s="21" t="s">
        <v>41</v>
      </c>
      <c r="J60" s="43"/>
      <c r="K60" s="45" t="s">
        <v>72</v>
      </c>
      <c r="L60" s="21" t="s">
        <v>40</v>
      </c>
      <c r="M60" s="21" t="s">
        <v>41</v>
      </c>
      <c r="N60" s="43"/>
      <c r="O60" s="43"/>
      <c r="P60" s="43"/>
      <c r="Q60" s="43"/>
      <c r="R60" s="43"/>
      <c r="S60" s="21" t="s">
        <v>44</v>
      </c>
      <c r="T60" s="21" t="s">
        <v>45</v>
      </c>
      <c r="U60" s="21" t="s">
        <v>46</v>
      </c>
    </row>
    <row r="61" spans="1:25" hidden="1" x14ac:dyDescent="0.2">
      <c r="A61" s="42" t="s">
        <v>78</v>
      </c>
      <c r="C61" s="42">
        <v>100</v>
      </c>
      <c r="G61" s="46"/>
      <c r="H61" s="37"/>
      <c r="I61" s="32">
        <v>95</v>
      </c>
      <c r="K61" s="46"/>
      <c r="L61" s="37"/>
      <c r="M61" s="32">
        <v>120</v>
      </c>
      <c r="S61" s="33"/>
      <c r="T61" s="34">
        <v>0</v>
      </c>
      <c r="U61" s="35"/>
      <c r="W61" t="str">
        <f>IF(ISNA(VLOOKUP(A61&amp;"Plain",SizeColor,5,FALSE)), "0", VLOOKUP(A61&amp;"Plain",SizeColor,5,FALSE)*I61)</f>
        <v>0</v>
      </c>
      <c r="X61" t="str">
        <f>IF(ISNA(VLOOKUP(A61&amp;"Green",SizeColor,5,FALSE)), "0", VLOOKUP(A61&amp;"Green",SizeColor,5,FALSE)*M61)</f>
        <v>0</v>
      </c>
    </row>
    <row r="62" spans="1:25" hidden="1" x14ac:dyDescent="0.2">
      <c r="A62" s="42" t="s">
        <v>79</v>
      </c>
      <c r="C62" s="42">
        <v>100</v>
      </c>
      <c r="G62" s="46"/>
      <c r="H62" s="37"/>
      <c r="I62" s="32">
        <v>110</v>
      </c>
      <c r="K62" s="46"/>
      <c r="L62" s="37"/>
      <c r="M62" s="32">
        <v>135</v>
      </c>
      <c r="S62" s="38"/>
      <c r="T62" s="34">
        <v>0</v>
      </c>
      <c r="U62" s="39"/>
      <c r="W62" t="str">
        <f>IF(ISNA(VLOOKUP(A62&amp;"Plain",SizeColor,5,FALSE)), "0", VLOOKUP(A62&amp;"Plain",SizeColor,5,FALSE)*I62)</f>
        <v>0</v>
      </c>
      <c r="X62" t="str">
        <f>IF(ISNA(VLOOKUP(A62&amp;"Green",SizeColor,5,FALSE)), "0", VLOOKUP(A62&amp;"Green",SizeColor,5,FALSE)*M62)</f>
        <v>0</v>
      </c>
    </row>
    <row r="63" spans="1:25" hidden="1" x14ac:dyDescent="0.2">
      <c r="A63" s="42" t="s">
        <v>80</v>
      </c>
      <c r="C63" s="42">
        <v>100</v>
      </c>
      <c r="G63" s="46"/>
      <c r="H63" s="37"/>
      <c r="I63" s="32">
        <v>135</v>
      </c>
      <c r="K63" s="46"/>
      <c r="L63" s="37"/>
      <c r="M63" s="32">
        <v>160</v>
      </c>
      <c r="S63" s="38"/>
      <c r="T63" s="34">
        <v>0</v>
      </c>
      <c r="U63" s="39"/>
      <c r="W63" t="str">
        <f>IF(ISNA(VLOOKUP(A63&amp;"Plain",SizeColor,5,FALSE)), "0", VLOOKUP(A63&amp;"Plain",SizeColor,5,FALSE)*I63)</f>
        <v>0</v>
      </c>
      <c r="X63" t="str">
        <f>IF(ISNA(VLOOKUP(A63&amp;"Green",SizeColor,5,FALSE)), "0", VLOOKUP(A63&amp;"Green",SizeColor,5,FALSE)*M63)</f>
        <v>0</v>
      </c>
    </row>
    <row r="64" spans="1:25" hidden="1" x14ac:dyDescent="0.2">
      <c r="A64" s="42" t="s">
        <v>81</v>
      </c>
      <c r="C64" s="42">
        <v>100</v>
      </c>
      <c r="G64" s="46"/>
      <c r="H64" s="37"/>
      <c r="I64" s="32">
        <v>170</v>
      </c>
      <c r="K64" s="46"/>
      <c r="L64" s="37"/>
      <c r="M64" s="32">
        <v>195</v>
      </c>
      <c r="S64" s="38"/>
      <c r="T64" s="34">
        <v>0</v>
      </c>
      <c r="U64" s="39"/>
      <c r="W64" t="str">
        <f>IF(ISNA(VLOOKUP(A64&amp;"Plain",SizeColor,5,FALSE)), "0", VLOOKUP(A64&amp;"Plain",SizeColor,5,FALSE)*I64)</f>
        <v>0</v>
      </c>
      <c r="X64" t="str">
        <f>IF(ISNA(VLOOKUP(A64&amp;"Green",SizeColor,5,FALSE)), "0", VLOOKUP(A64&amp;"Green",SizeColor,5,FALSE)*M64)</f>
        <v>0</v>
      </c>
    </row>
    <row r="65" spans="1:24" hidden="1" x14ac:dyDescent="0.2">
      <c r="A65" s="42" t="s">
        <v>82</v>
      </c>
      <c r="C65" s="42">
        <v>50</v>
      </c>
      <c r="G65" s="46"/>
      <c r="H65" s="37"/>
      <c r="I65" s="32">
        <v>120</v>
      </c>
      <c r="K65" s="46"/>
      <c r="L65" s="37"/>
      <c r="M65" s="32">
        <v>145</v>
      </c>
      <c r="S65" s="38"/>
      <c r="T65" s="34">
        <v>0</v>
      </c>
      <c r="U65" s="39"/>
      <c r="W65" t="str">
        <f>IF(ISNA(VLOOKUP(A65&amp;"Plain",SizeColor,5,FALSE)), "0", VLOOKUP(A65&amp;"Plain",SizeColor,5,FALSE)*I65)</f>
        <v>0</v>
      </c>
      <c r="X65" t="str">
        <f>IF(ISNA(VLOOKUP(A65&amp;"Green",SizeColor,5,FALSE)), "0", VLOOKUP(A65&amp;"Green",SizeColor,5,FALSE)*M65)</f>
        <v>0</v>
      </c>
    </row>
    <row r="66" spans="1:24" hidden="1" x14ac:dyDescent="0.2"/>
    <row r="68" spans="1:24" x14ac:dyDescent="0.2">
      <c r="B68" s="47" t="s">
        <v>83</v>
      </c>
      <c r="C68" s="162" t="s">
        <v>145</v>
      </c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</row>
    <row r="69" spans="1:24" x14ac:dyDescent="0.2">
      <c r="T69" s="48"/>
    </row>
    <row r="70" spans="1:24" x14ac:dyDescent="0.2">
      <c r="Q70" s="11" t="s">
        <v>84</v>
      </c>
      <c r="S70" s="49">
        <f>SUM(S27:S65)</f>
        <v>0</v>
      </c>
      <c r="T70" s="50">
        <f>SUM(T27:T65)</f>
        <v>0</v>
      </c>
      <c r="U70" s="49">
        <f>SUM(U27:U65)</f>
        <v>0</v>
      </c>
    </row>
    <row r="71" spans="1:24" x14ac:dyDescent="0.2">
      <c r="Q71" s="51" t="s">
        <v>85</v>
      </c>
      <c r="S71" s="49" t="s">
        <v>59</v>
      </c>
      <c r="T71" s="52"/>
      <c r="U71" s="49" t="str">
        <f>S71</f>
        <v>-</v>
      </c>
      <c r="V71" s="53"/>
    </row>
    <row r="72" spans="1:24" x14ac:dyDescent="0.2">
      <c r="Q72" s="51" t="s">
        <v>86</v>
      </c>
      <c r="S72" s="49">
        <f>S70*0.05</f>
        <v>0</v>
      </c>
      <c r="T72" s="52"/>
      <c r="U72" s="49">
        <f>S72</f>
        <v>0</v>
      </c>
    </row>
    <row r="73" spans="1:24" ht="13.5" customHeight="1" x14ac:dyDescent="0.2">
      <c r="Q73" s="51" t="s">
        <v>87</v>
      </c>
      <c r="S73" s="49"/>
      <c r="T73" s="52"/>
      <c r="U73" s="49">
        <f>S73</f>
        <v>0</v>
      </c>
    </row>
    <row r="74" spans="1:24" ht="13.5" customHeight="1" thickBot="1" x14ac:dyDescent="0.25">
      <c r="A74" s="54" t="s">
        <v>3</v>
      </c>
      <c r="B74" s="163"/>
      <c r="C74" s="163"/>
      <c r="D74" s="163"/>
    </row>
    <row r="75" spans="1:24" ht="13.5" customHeight="1" thickBot="1" x14ac:dyDescent="0.25">
      <c r="A75" s="54" t="s">
        <v>4</v>
      </c>
      <c r="B75" s="164"/>
      <c r="C75" s="164"/>
      <c r="D75" s="164"/>
      <c r="Q75" s="55" t="s">
        <v>88</v>
      </c>
      <c r="U75" s="56">
        <f>SUM(U70:U73)</f>
        <v>0</v>
      </c>
    </row>
    <row r="76" spans="1:24" ht="13.5" customHeight="1" x14ac:dyDescent="0.2"/>
    <row r="77" spans="1:24" ht="13.5" customHeight="1" x14ac:dyDescent="0.2"/>
  </sheetData>
  <sheetProtection selectLockedCells="1"/>
  <mergeCells count="34">
    <mergeCell ref="C13:J13"/>
    <mergeCell ref="T3:U3"/>
    <mergeCell ref="T4:U4"/>
    <mergeCell ref="T5:U5"/>
    <mergeCell ref="L6:Q6"/>
    <mergeCell ref="T6:U6"/>
    <mergeCell ref="N7:O7"/>
    <mergeCell ref="A8:J8"/>
    <mergeCell ref="L8:U8"/>
    <mergeCell ref="C10:J10"/>
    <mergeCell ref="C11:J11"/>
    <mergeCell ref="C12:J12"/>
    <mergeCell ref="C14:G14"/>
    <mergeCell ref="I14:J14"/>
    <mergeCell ref="C15:G15"/>
    <mergeCell ref="I15:J15"/>
    <mergeCell ref="C16:F16"/>
    <mergeCell ref="H16:J16"/>
    <mergeCell ref="A18:J18"/>
    <mergeCell ref="L18:U18"/>
    <mergeCell ref="C19:J19"/>
    <mergeCell ref="N19:U19"/>
    <mergeCell ref="C20:J20"/>
    <mergeCell ref="N20:U20"/>
    <mergeCell ref="C68:U68"/>
    <mergeCell ref="B74:D74"/>
    <mergeCell ref="B75:D75"/>
    <mergeCell ref="C21:J21"/>
    <mergeCell ref="N21:U21"/>
    <mergeCell ref="C22:J22"/>
    <mergeCell ref="N22:P22"/>
    <mergeCell ref="C23:F23"/>
    <mergeCell ref="I23:J23"/>
    <mergeCell ref="O23:P23"/>
  </mergeCells>
  <hyperlinks>
    <hyperlink ref="L6" r:id="rId1" xr:uid="{1C35668F-270B-42EA-8A6C-DD1897DF2200}"/>
  </hyperlinks>
  <printOptions horizontalCentered="1"/>
  <pageMargins left="0.5" right="0.25" top="0.5" bottom="0.5" header="0.5" footer="0.5"/>
  <pageSetup scale="72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S66"/>
  <sheetViews>
    <sheetView topLeftCell="A44" zoomScaleNormal="100" workbookViewId="0">
      <selection activeCell="I30" sqref="I30"/>
    </sheetView>
  </sheetViews>
  <sheetFormatPr defaultRowHeight="12.75" x14ac:dyDescent="0.2"/>
  <cols>
    <col min="1" max="1" width="1.7109375" customWidth="1"/>
    <col min="2" max="2" width="3" customWidth="1"/>
    <col min="3" max="3" width="6.28515625" customWidth="1"/>
    <col min="4" max="4" width="13.28515625" customWidth="1"/>
    <col min="5" max="5" width="3.7109375" customWidth="1"/>
    <col min="6" max="6" width="4.7109375" customWidth="1"/>
    <col min="7" max="7" width="11.5703125" customWidth="1"/>
    <col min="8" max="8" width="3.85546875" customWidth="1"/>
    <col min="9" max="9" width="6" customWidth="1"/>
    <col min="10" max="10" width="11.5703125" customWidth="1"/>
    <col min="11" max="11" width="4.5703125" customWidth="1"/>
    <col min="12" max="12" width="6" customWidth="1"/>
    <col min="13" max="13" width="11.5703125" customWidth="1"/>
    <col min="14" max="14" width="3.7109375" customWidth="1"/>
    <col min="15" max="15" width="7.7109375" customWidth="1"/>
    <col min="16" max="16" width="4.7109375" customWidth="1"/>
    <col min="17" max="17" width="11.5703125" customWidth="1"/>
    <col min="18" max="18" width="2.5703125" customWidth="1"/>
    <col min="19" max="19" width="1.7109375" customWidth="1"/>
  </cols>
  <sheetData>
    <row r="1" spans="2:19" x14ac:dyDescent="0.2">
      <c r="O1" s="4" t="s">
        <v>2</v>
      </c>
      <c r="P1" s="4"/>
      <c r="Q1" s="4"/>
      <c r="R1" s="4"/>
    </row>
    <row r="2" spans="2:19" ht="18" x14ac:dyDescent="0.25">
      <c r="O2" s="4"/>
      <c r="P2" s="57" t="s">
        <v>89</v>
      </c>
      <c r="Q2" s="174"/>
      <c r="R2" s="174"/>
    </row>
    <row r="3" spans="2:19" ht="13.5" thickBot="1" x14ac:dyDescent="0.25">
      <c r="O3" s="4"/>
      <c r="P3" s="8" t="s">
        <v>90</v>
      </c>
      <c r="Q3" s="58"/>
      <c r="R3" s="59"/>
    </row>
    <row r="4" spans="2:19" x14ac:dyDescent="0.2"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2"/>
    </row>
    <row r="5" spans="2:19" ht="23.25" x14ac:dyDescent="0.35"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5" t="s">
        <v>155</v>
      </c>
      <c r="N5" s="64"/>
      <c r="O5" s="64"/>
      <c r="P5" s="64"/>
      <c r="Q5" s="64"/>
      <c r="R5" s="66"/>
      <c r="S5" s="67"/>
    </row>
    <row r="6" spans="2:19" x14ac:dyDescent="0.2">
      <c r="B6" s="68"/>
      <c r="C6" s="67"/>
      <c r="D6" s="67"/>
      <c r="E6" s="67"/>
      <c r="F6" s="67"/>
      <c r="G6" s="67"/>
      <c r="H6" s="67"/>
      <c r="I6" s="67"/>
      <c r="K6" s="67"/>
      <c r="L6" s="67"/>
      <c r="M6" s="65" t="s">
        <v>156</v>
      </c>
      <c r="N6" s="67"/>
      <c r="O6" s="65" t="s">
        <v>91</v>
      </c>
      <c r="P6" s="191" t="s">
        <v>142</v>
      </c>
      <c r="Q6" s="192"/>
      <c r="R6" s="69"/>
      <c r="S6" s="70"/>
    </row>
    <row r="7" spans="2:19" x14ac:dyDescent="0.2">
      <c r="B7" s="68"/>
      <c r="C7" s="67"/>
      <c r="D7" s="67"/>
      <c r="E7" s="67"/>
      <c r="F7" s="67"/>
      <c r="G7" s="67"/>
      <c r="H7" s="67"/>
      <c r="I7" s="67"/>
      <c r="K7" s="67"/>
      <c r="L7" s="67"/>
      <c r="M7" s="65" t="s">
        <v>157</v>
      </c>
      <c r="N7" s="67"/>
      <c r="R7" s="71"/>
      <c r="S7" s="70"/>
    </row>
    <row r="8" spans="2:19" x14ac:dyDescent="0.2">
      <c r="B8" s="68"/>
      <c r="C8" s="67"/>
      <c r="D8" s="67"/>
      <c r="E8" s="67"/>
      <c r="F8" s="67"/>
      <c r="G8" s="67"/>
      <c r="H8" s="67"/>
      <c r="I8" s="67"/>
      <c r="K8" s="67"/>
      <c r="L8" s="67"/>
      <c r="M8" s="65"/>
      <c r="N8" s="67"/>
      <c r="O8" s="65" t="s">
        <v>92</v>
      </c>
      <c r="P8" s="193"/>
      <c r="Q8" s="194"/>
      <c r="R8" s="72"/>
      <c r="S8" s="67"/>
    </row>
    <row r="9" spans="2:19" x14ac:dyDescent="0.2">
      <c r="B9" s="68"/>
      <c r="C9" s="67"/>
      <c r="D9" s="67"/>
      <c r="E9" s="67"/>
      <c r="F9" s="67"/>
      <c r="G9" s="67"/>
      <c r="H9" s="67"/>
      <c r="I9" s="67"/>
      <c r="J9" s="67"/>
      <c r="K9" s="67"/>
      <c r="L9" s="67"/>
      <c r="M9" s="73" t="s">
        <v>151</v>
      </c>
      <c r="N9" s="67"/>
      <c r="P9" s="67"/>
      <c r="R9" s="72"/>
      <c r="S9" s="67"/>
    </row>
    <row r="10" spans="2:19" x14ac:dyDescent="0.2">
      <c r="B10" s="68"/>
      <c r="C10" s="67"/>
      <c r="D10" s="67"/>
      <c r="E10" s="67"/>
      <c r="F10" s="67"/>
      <c r="G10" s="67"/>
      <c r="H10" s="67"/>
      <c r="I10" s="67"/>
      <c r="J10" s="67"/>
      <c r="K10" s="67"/>
      <c r="L10" s="67"/>
      <c r="N10" s="67"/>
      <c r="P10" s="67"/>
      <c r="R10" s="72"/>
      <c r="S10" s="67"/>
    </row>
    <row r="11" spans="2:19" x14ac:dyDescent="0.2">
      <c r="B11" s="68"/>
      <c r="R11" s="72"/>
    </row>
    <row r="12" spans="2:19" x14ac:dyDescent="0.2">
      <c r="B12" s="68"/>
      <c r="R12" s="72"/>
    </row>
    <row r="13" spans="2:19" x14ac:dyDescent="0.2">
      <c r="B13" s="68"/>
      <c r="D13" s="181" t="s">
        <v>9</v>
      </c>
      <c r="E13" s="181"/>
      <c r="F13" s="181"/>
      <c r="G13" s="181"/>
      <c r="H13" s="181"/>
      <c r="I13" s="181"/>
      <c r="J13" s="181"/>
      <c r="K13" s="181"/>
      <c r="L13" s="181"/>
      <c r="M13" s="181"/>
      <c r="R13" s="72"/>
    </row>
    <row r="14" spans="2:19" x14ac:dyDescent="0.2">
      <c r="B14" s="68"/>
      <c r="F14" s="55" t="s">
        <v>93</v>
      </c>
      <c r="G14" s="195"/>
      <c r="H14" s="196"/>
      <c r="I14" s="196"/>
      <c r="J14" s="196"/>
      <c r="K14" s="196"/>
      <c r="L14" s="196"/>
      <c r="M14" s="196"/>
      <c r="R14" s="72"/>
    </row>
    <row r="15" spans="2:19" x14ac:dyDescent="0.2">
      <c r="B15" s="68"/>
      <c r="F15" s="55" t="s">
        <v>94</v>
      </c>
      <c r="G15" s="197"/>
      <c r="H15" s="198"/>
      <c r="I15" s="198"/>
      <c r="J15" s="198"/>
      <c r="K15" s="198"/>
      <c r="L15" s="198"/>
      <c r="M15" s="198"/>
      <c r="R15" s="72"/>
    </row>
    <row r="16" spans="2:19" x14ac:dyDescent="0.2">
      <c r="B16" s="68"/>
      <c r="F16" s="74" t="s">
        <v>146</v>
      </c>
      <c r="G16" s="186"/>
      <c r="H16" s="199"/>
      <c r="I16" s="199"/>
      <c r="J16" s="199"/>
      <c r="K16" s="199"/>
      <c r="L16" s="199"/>
      <c r="M16" s="199"/>
      <c r="R16" s="72"/>
    </row>
    <row r="17" spans="2:18" x14ac:dyDescent="0.2">
      <c r="B17" s="68"/>
      <c r="F17" s="55" t="s">
        <v>17</v>
      </c>
      <c r="G17" s="195"/>
      <c r="H17" s="196"/>
      <c r="I17" s="196"/>
      <c r="J17" s="196"/>
      <c r="K17" s="196"/>
      <c r="L17" s="196"/>
      <c r="M17" s="196"/>
      <c r="R17" s="72"/>
    </row>
    <row r="18" spans="2:18" x14ac:dyDescent="0.2">
      <c r="B18" s="68"/>
      <c r="F18" s="55" t="s">
        <v>95</v>
      </c>
      <c r="G18" s="186"/>
      <c r="H18" s="199"/>
      <c r="I18" s="199"/>
      <c r="J18" s="199"/>
      <c r="K18" s="199"/>
      <c r="L18" s="199"/>
      <c r="M18" s="199"/>
      <c r="R18" s="72"/>
    </row>
    <row r="19" spans="2:18" x14ac:dyDescent="0.2">
      <c r="B19" s="68"/>
      <c r="F19" s="55" t="s">
        <v>96</v>
      </c>
      <c r="G19" s="186"/>
      <c r="H19" s="199"/>
      <c r="I19" s="199"/>
      <c r="J19" s="75"/>
      <c r="K19" s="55" t="s">
        <v>97</v>
      </c>
      <c r="L19" s="200"/>
      <c r="M19" s="200"/>
      <c r="R19" s="72"/>
    </row>
    <row r="20" spans="2:18" x14ac:dyDescent="0.2">
      <c r="B20" s="68"/>
      <c r="F20" s="55" t="s">
        <v>98</v>
      </c>
      <c r="G20" s="188"/>
      <c r="H20" s="188"/>
      <c r="I20" s="188"/>
      <c r="J20" s="189" t="s">
        <v>99</v>
      </c>
      <c r="K20" s="189"/>
      <c r="L20" s="190">
        <v>0</v>
      </c>
      <c r="M20" s="190"/>
      <c r="R20" s="72"/>
    </row>
    <row r="21" spans="2:18" x14ac:dyDescent="0.2">
      <c r="B21" s="68"/>
      <c r="J21" s="47"/>
      <c r="L21" s="76"/>
      <c r="M21" s="76"/>
      <c r="R21" s="72"/>
    </row>
    <row r="22" spans="2:18" x14ac:dyDescent="0.2">
      <c r="B22" s="68"/>
      <c r="D22" s="184" t="s">
        <v>144</v>
      </c>
      <c r="E22" s="184"/>
      <c r="F22" s="184"/>
      <c r="G22" s="184"/>
      <c r="H22" s="184"/>
      <c r="I22" s="184"/>
      <c r="J22" s="184"/>
      <c r="K22" s="184"/>
      <c r="L22" s="184"/>
      <c r="M22" s="184"/>
      <c r="R22" s="72"/>
    </row>
    <row r="23" spans="2:18" x14ac:dyDescent="0.2">
      <c r="B23" s="68"/>
      <c r="C23" s="65"/>
      <c r="D23" s="75"/>
      <c r="E23" s="55" t="s">
        <v>100</v>
      </c>
      <c r="F23" s="185"/>
      <c r="G23" s="185"/>
      <c r="H23" s="185"/>
      <c r="I23" s="185"/>
      <c r="J23" s="185"/>
      <c r="K23" s="185"/>
      <c r="L23" s="185"/>
      <c r="M23" s="185"/>
      <c r="N23" s="77"/>
      <c r="O23" s="77"/>
      <c r="P23" s="77"/>
      <c r="Q23" s="77"/>
      <c r="R23" s="72"/>
    </row>
    <row r="24" spans="2:18" x14ac:dyDescent="0.2">
      <c r="B24" s="68"/>
      <c r="C24" s="65"/>
      <c r="D24" s="75"/>
      <c r="E24" s="55" t="s">
        <v>101</v>
      </c>
      <c r="F24" s="185"/>
      <c r="G24" s="185"/>
      <c r="H24" s="185"/>
      <c r="I24" s="185"/>
      <c r="J24" s="185"/>
      <c r="K24" s="185"/>
      <c r="L24" s="185"/>
      <c r="M24" s="185"/>
      <c r="N24" s="65"/>
      <c r="O24" s="77"/>
      <c r="P24" s="77"/>
      <c r="Q24" s="77"/>
      <c r="R24" s="72"/>
    </row>
    <row r="25" spans="2:18" x14ac:dyDescent="0.2">
      <c r="B25" s="68"/>
      <c r="E25" s="55" t="s">
        <v>102</v>
      </c>
      <c r="F25" s="186"/>
      <c r="G25" s="186"/>
      <c r="H25" s="186"/>
      <c r="I25" s="186"/>
      <c r="J25" s="186"/>
      <c r="K25" s="186"/>
      <c r="L25" s="186"/>
      <c r="M25" s="186"/>
      <c r="N25" s="78"/>
      <c r="O25" s="78"/>
      <c r="P25" s="78"/>
      <c r="Q25" s="78"/>
      <c r="R25" s="72"/>
    </row>
    <row r="26" spans="2:18" x14ac:dyDescent="0.2">
      <c r="B26" s="68"/>
      <c r="C26" s="65"/>
      <c r="E26" s="55" t="s">
        <v>95</v>
      </c>
      <c r="F26" s="186"/>
      <c r="G26" s="186"/>
      <c r="H26" s="186"/>
      <c r="I26" s="186"/>
      <c r="J26" s="186"/>
      <c r="K26" s="186"/>
      <c r="L26" s="186"/>
      <c r="M26" s="186"/>
      <c r="N26" s="79"/>
      <c r="O26" s="79"/>
      <c r="P26" s="79"/>
      <c r="Q26" s="79"/>
      <c r="R26" s="72"/>
    </row>
    <row r="27" spans="2:18" ht="15.75" x14ac:dyDescent="0.25">
      <c r="B27" s="68"/>
      <c r="C27" s="80"/>
      <c r="E27" s="55" t="s">
        <v>96</v>
      </c>
      <c r="F27" s="186"/>
      <c r="G27" s="186"/>
      <c r="H27" s="186"/>
      <c r="I27" s="186"/>
      <c r="J27" s="55"/>
      <c r="K27" s="187"/>
      <c r="L27" s="187"/>
      <c r="M27" s="187"/>
      <c r="N27" s="80"/>
      <c r="O27" s="80"/>
      <c r="P27" s="80"/>
      <c r="Q27" s="80"/>
      <c r="R27" s="72"/>
    </row>
    <row r="28" spans="2:18" ht="13.5" thickBot="1" x14ac:dyDescent="0.25">
      <c r="B28" s="68"/>
      <c r="D28" s="19"/>
      <c r="E28" s="19"/>
      <c r="F28" s="19"/>
      <c r="G28" s="81"/>
      <c r="H28" s="82"/>
      <c r="I28" s="83"/>
      <c r="J28" s="19"/>
      <c r="K28" s="19"/>
      <c r="L28" s="19"/>
      <c r="M28" s="84"/>
      <c r="R28" s="72"/>
    </row>
    <row r="29" spans="2:18" x14ac:dyDescent="0.2">
      <c r="B29" s="68"/>
      <c r="C29" s="47"/>
      <c r="K29" s="61"/>
      <c r="L29" s="85"/>
      <c r="M29" s="61"/>
      <c r="R29" s="72"/>
    </row>
    <row r="30" spans="2:18" ht="18" customHeight="1" x14ac:dyDescent="0.2">
      <c r="B30" s="86"/>
      <c r="D30" s="87" t="s">
        <v>103</v>
      </c>
      <c r="E30" s="88"/>
      <c r="F30" s="89"/>
      <c r="G30" s="87" t="s">
        <v>104</v>
      </c>
      <c r="H30" s="90"/>
      <c r="I30" s="91"/>
      <c r="J30" s="92" t="s">
        <v>105</v>
      </c>
      <c r="K30" s="89" t="s">
        <v>106</v>
      </c>
      <c r="L30" s="91"/>
      <c r="M30" s="89"/>
      <c r="N30" s="89"/>
      <c r="O30" s="89"/>
      <c r="P30" s="89"/>
      <c r="Q30" s="89"/>
      <c r="R30" s="72"/>
    </row>
    <row r="31" spans="2:18" ht="15" hidden="1" x14ac:dyDescent="0.3">
      <c r="B31" s="86"/>
      <c r="D31" s="93"/>
      <c r="E31" s="94">
        <v>1</v>
      </c>
      <c r="G31" s="93"/>
      <c r="H31" s="95"/>
      <c r="I31" s="96"/>
      <c r="J31" s="97"/>
      <c r="L31" s="96"/>
      <c r="R31" s="72"/>
    </row>
    <row r="32" spans="2:18" x14ac:dyDescent="0.2">
      <c r="B32" s="68"/>
      <c r="R32" s="72"/>
    </row>
    <row r="33" spans="2:18" x14ac:dyDescent="0.2">
      <c r="B33" s="68"/>
      <c r="D33" s="93"/>
      <c r="E33" s="98"/>
      <c r="F33" s="98"/>
      <c r="G33" s="93"/>
      <c r="H33" s="98"/>
      <c r="I33" s="98"/>
      <c r="J33" s="98"/>
      <c r="K33" s="98"/>
      <c r="L33" s="98"/>
      <c r="M33" s="98"/>
      <c r="N33" s="98"/>
      <c r="O33" s="98" t="s">
        <v>107</v>
      </c>
      <c r="P33" s="98"/>
      <c r="Q33" s="98"/>
      <c r="R33" s="72"/>
    </row>
    <row r="34" spans="2:18" x14ac:dyDescent="0.2">
      <c r="B34" s="68"/>
      <c r="D34" s="98"/>
      <c r="E34" s="98"/>
      <c r="F34" s="98"/>
      <c r="G34" s="99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72"/>
    </row>
    <row r="35" spans="2:18" x14ac:dyDescent="0.2">
      <c r="B35" s="68"/>
      <c r="C35" s="98">
        <v>101</v>
      </c>
      <c r="D35" s="100"/>
      <c r="F35" s="98">
        <v>201</v>
      </c>
      <c r="G35" s="100"/>
      <c r="I35" s="98">
        <v>301</v>
      </c>
      <c r="J35" s="100"/>
      <c r="L35" s="98">
        <v>401</v>
      </c>
      <c r="M35" s="100"/>
      <c r="O35" s="101"/>
      <c r="Q35" s="100"/>
      <c r="R35" s="72"/>
    </row>
    <row r="36" spans="2:18" x14ac:dyDescent="0.2">
      <c r="B36" s="68"/>
      <c r="C36" s="98">
        <v>102</v>
      </c>
      <c r="D36" s="100"/>
      <c r="F36" s="98">
        <v>202</v>
      </c>
      <c r="G36" s="100"/>
      <c r="I36" s="98">
        <v>302</v>
      </c>
      <c r="J36" s="100"/>
      <c r="L36" s="98">
        <v>402</v>
      </c>
      <c r="M36" s="100"/>
      <c r="O36" s="101"/>
      <c r="Q36" s="100"/>
      <c r="R36" s="72"/>
    </row>
    <row r="37" spans="2:18" x14ac:dyDescent="0.2">
      <c r="B37" s="68"/>
      <c r="C37" s="98">
        <v>103</v>
      </c>
      <c r="D37" s="100"/>
      <c r="F37" s="98">
        <v>203</v>
      </c>
      <c r="G37" s="100"/>
      <c r="I37" s="98">
        <v>303</v>
      </c>
      <c r="J37" s="100"/>
      <c r="L37" s="98">
        <v>403</v>
      </c>
      <c r="M37" s="100"/>
      <c r="O37" s="101"/>
      <c r="Q37" s="100"/>
      <c r="R37" s="72"/>
    </row>
    <row r="38" spans="2:18" x14ac:dyDescent="0.2">
      <c r="B38" s="68"/>
      <c r="C38" s="98">
        <v>104</v>
      </c>
      <c r="D38" s="100"/>
      <c r="F38" s="98">
        <v>204</v>
      </c>
      <c r="G38" s="100"/>
      <c r="I38" s="98">
        <v>304</v>
      </c>
      <c r="J38" s="100"/>
      <c r="L38" s="98">
        <v>404</v>
      </c>
      <c r="M38" s="100"/>
      <c r="O38" s="101"/>
      <c r="Q38" s="100"/>
      <c r="R38" s="72"/>
    </row>
    <row r="39" spans="2:18" x14ac:dyDescent="0.2">
      <c r="B39" s="68"/>
      <c r="C39" s="98">
        <v>105</v>
      </c>
      <c r="D39" s="100"/>
      <c r="F39" s="98">
        <v>205</v>
      </c>
      <c r="G39" s="100"/>
      <c r="I39" s="98">
        <v>305</v>
      </c>
      <c r="J39" s="100"/>
      <c r="L39" s="98">
        <v>405</v>
      </c>
      <c r="M39" s="100"/>
      <c r="O39" s="101"/>
      <c r="Q39" s="100"/>
      <c r="R39" s="72"/>
    </row>
    <row r="40" spans="2:18" x14ac:dyDescent="0.2">
      <c r="B40" s="86"/>
      <c r="C40" s="98">
        <v>106</v>
      </c>
      <c r="D40" s="100"/>
      <c r="F40" s="98">
        <v>206</v>
      </c>
      <c r="G40" s="100"/>
      <c r="I40" s="98">
        <v>306</v>
      </c>
      <c r="J40" s="100"/>
      <c r="K40" s="96"/>
      <c r="L40" s="98">
        <v>406</v>
      </c>
      <c r="M40" s="100"/>
      <c r="O40" s="101"/>
      <c r="Q40" s="100"/>
      <c r="R40" s="72"/>
    </row>
    <row r="41" spans="2:18" x14ac:dyDescent="0.2">
      <c r="B41" s="68"/>
      <c r="C41" s="98">
        <v>107</v>
      </c>
      <c r="D41" s="100"/>
      <c r="F41" s="98">
        <v>207</v>
      </c>
      <c r="G41" s="100"/>
      <c r="I41" s="98">
        <v>307</v>
      </c>
      <c r="J41" s="100"/>
      <c r="L41" s="98">
        <v>407</v>
      </c>
      <c r="M41" s="100"/>
      <c r="O41" s="101"/>
      <c r="Q41" s="100"/>
      <c r="R41" s="72"/>
    </row>
    <row r="42" spans="2:18" x14ac:dyDescent="0.2">
      <c r="B42" s="68"/>
      <c r="C42" s="98">
        <v>108</v>
      </c>
      <c r="D42" s="100"/>
      <c r="F42" s="98">
        <v>208</v>
      </c>
      <c r="G42" s="100"/>
      <c r="I42" s="98">
        <v>308</v>
      </c>
      <c r="J42" s="100"/>
      <c r="L42" s="98">
        <v>408</v>
      </c>
      <c r="M42" s="100"/>
      <c r="O42" s="101"/>
      <c r="Q42" s="100"/>
      <c r="R42" s="72"/>
    </row>
    <row r="43" spans="2:18" x14ac:dyDescent="0.2">
      <c r="B43" s="68"/>
      <c r="C43" s="98">
        <v>109</v>
      </c>
      <c r="D43" s="100"/>
      <c r="F43" s="98">
        <v>209</v>
      </c>
      <c r="G43" s="100"/>
      <c r="I43" s="98">
        <v>309</v>
      </c>
      <c r="J43" s="100"/>
      <c r="L43" s="98">
        <v>409</v>
      </c>
      <c r="M43" s="100"/>
      <c r="O43" s="101"/>
      <c r="Q43" s="100"/>
      <c r="R43" s="72"/>
    </row>
    <row r="44" spans="2:18" x14ac:dyDescent="0.2">
      <c r="B44" s="68"/>
      <c r="C44" s="98">
        <v>110</v>
      </c>
      <c r="D44" s="100"/>
      <c r="F44" s="98">
        <v>210</v>
      </c>
      <c r="G44" s="100"/>
      <c r="I44" s="98">
        <v>310</v>
      </c>
      <c r="J44" s="100"/>
      <c r="L44" s="98">
        <v>410</v>
      </c>
      <c r="M44" s="100"/>
      <c r="O44" s="101"/>
      <c r="Q44" s="100"/>
      <c r="R44" s="72"/>
    </row>
    <row r="45" spans="2:18" x14ac:dyDescent="0.2">
      <c r="B45" s="86"/>
      <c r="C45" s="98">
        <v>111</v>
      </c>
      <c r="D45" s="100"/>
      <c r="F45" s="98">
        <v>211</v>
      </c>
      <c r="G45" s="100"/>
      <c r="I45" s="98">
        <v>311</v>
      </c>
      <c r="J45" s="100"/>
      <c r="K45" s="96"/>
      <c r="L45" s="98">
        <v>411</v>
      </c>
      <c r="M45" s="100"/>
      <c r="O45" s="101"/>
      <c r="Q45" s="100"/>
      <c r="R45" s="72"/>
    </row>
    <row r="46" spans="2:18" x14ac:dyDescent="0.2">
      <c r="B46" s="68"/>
      <c r="C46" s="98">
        <v>112</v>
      </c>
      <c r="D46" s="100"/>
      <c r="F46" s="98">
        <v>212</v>
      </c>
      <c r="G46" s="100"/>
      <c r="I46" s="98">
        <v>312</v>
      </c>
      <c r="J46" s="100"/>
      <c r="L46" s="98">
        <v>412</v>
      </c>
      <c r="M46" s="100"/>
      <c r="O46" s="101"/>
      <c r="Q46" s="100"/>
      <c r="R46" s="72"/>
    </row>
    <row r="47" spans="2:18" x14ac:dyDescent="0.2">
      <c r="B47" s="68"/>
      <c r="C47" s="98">
        <v>113</v>
      </c>
      <c r="D47" s="100"/>
      <c r="F47" s="98">
        <v>213</v>
      </c>
      <c r="G47" s="100"/>
      <c r="I47" s="98">
        <v>313</v>
      </c>
      <c r="J47" s="100"/>
      <c r="L47" s="98">
        <v>413</v>
      </c>
      <c r="M47" s="100"/>
      <c r="O47" s="101"/>
      <c r="Q47" s="100"/>
      <c r="R47" s="72"/>
    </row>
    <row r="48" spans="2:18" x14ac:dyDescent="0.2">
      <c r="B48" s="68"/>
      <c r="C48" s="98">
        <v>114</v>
      </c>
      <c r="D48" s="100"/>
      <c r="F48" s="98">
        <v>214</v>
      </c>
      <c r="G48" s="100"/>
      <c r="I48" s="98">
        <v>314</v>
      </c>
      <c r="J48" s="100"/>
      <c r="L48" s="98">
        <v>414</v>
      </c>
      <c r="M48" s="100"/>
      <c r="O48" s="101"/>
      <c r="Q48" s="100"/>
      <c r="R48" s="72"/>
    </row>
    <row r="49" spans="2:18" x14ac:dyDescent="0.2">
      <c r="B49" s="68"/>
      <c r="C49" s="98">
        <v>115</v>
      </c>
      <c r="D49" s="100"/>
      <c r="F49" s="98">
        <v>215</v>
      </c>
      <c r="G49" s="100"/>
      <c r="I49" s="98">
        <v>315</v>
      </c>
      <c r="J49" s="100"/>
      <c r="L49" s="98">
        <v>415</v>
      </c>
      <c r="M49" s="100"/>
      <c r="O49" s="101"/>
      <c r="Q49" s="100"/>
      <c r="R49" s="72"/>
    </row>
    <row r="50" spans="2:18" x14ac:dyDescent="0.2">
      <c r="B50" s="68"/>
      <c r="C50" s="98">
        <v>116</v>
      </c>
      <c r="D50" s="100"/>
      <c r="F50" s="98">
        <v>216</v>
      </c>
      <c r="G50" s="100"/>
      <c r="I50" s="98">
        <v>316</v>
      </c>
      <c r="J50" s="100"/>
      <c r="L50" s="98">
        <v>416</v>
      </c>
      <c r="M50" s="100"/>
      <c r="O50" s="101"/>
      <c r="Q50" s="100"/>
      <c r="R50" s="72"/>
    </row>
    <row r="51" spans="2:18" x14ac:dyDescent="0.2">
      <c r="B51" s="68"/>
      <c r="C51" s="98">
        <v>117</v>
      </c>
      <c r="D51" s="100"/>
      <c r="F51" s="98">
        <v>217</v>
      </c>
      <c r="G51" s="100"/>
      <c r="I51" s="98">
        <v>317</v>
      </c>
      <c r="J51" s="100"/>
      <c r="L51" s="98">
        <v>417</v>
      </c>
      <c r="M51" s="100"/>
      <c r="O51" s="101"/>
      <c r="Q51" s="100"/>
      <c r="R51" s="72"/>
    </row>
    <row r="52" spans="2:18" x14ac:dyDescent="0.2">
      <c r="B52" s="68"/>
      <c r="C52" s="98">
        <v>118</v>
      </c>
      <c r="D52" s="100"/>
      <c r="F52" s="98">
        <v>218</v>
      </c>
      <c r="G52" s="100"/>
      <c r="I52" s="98">
        <v>318</v>
      </c>
      <c r="J52" s="100"/>
      <c r="L52" s="98">
        <v>418</v>
      </c>
      <c r="M52" s="100"/>
      <c r="O52" s="101"/>
      <c r="Q52" s="100"/>
      <c r="R52" s="72"/>
    </row>
    <row r="53" spans="2:18" x14ac:dyDescent="0.2">
      <c r="B53" s="68"/>
      <c r="C53" s="98">
        <v>119</v>
      </c>
      <c r="D53" s="100"/>
      <c r="F53" s="98">
        <v>219</v>
      </c>
      <c r="G53" s="100"/>
      <c r="I53" s="98">
        <v>319</v>
      </c>
      <c r="J53" s="100"/>
      <c r="L53" s="98">
        <v>419</v>
      </c>
      <c r="M53" s="100"/>
      <c r="O53" s="101"/>
      <c r="Q53" s="100"/>
      <c r="R53" s="72"/>
    </row>
    <row r="54" spans="2:18" x14ac:dyDescent="0.2">
      <c r="B54" s="68"/>
      <c r="C54" s="98">
        <v>120</v>
      </c>
      <c r="D54" s="100"/>
      <c r="F54" s="98">
        <v>220</v>
      </c>
      <c r="G54" s="100"/>
      <c r="I54" s="98">
        <v>320</v>
      </c>
      <c r="J54" s="100"/>
      <c r="L54" s="98">
        <v>420</v>
      </c>
      <c r="M54" s="100"/>
      <c r="O54" s="101"/>
      <c r="Q54" s="100"/>
      <c r="R54" s="72"/>
    </row>
    <row r="55" spans="2:18" x14ac:dyDescent="0.2">
      <c r="B55" s="68"/>
      <c r="C55" s="98">
        <v>121</v>
      </c>
      <c r="D55" s="100"/>
      <c r="F55" s="98">
        <v>221</v>
      </c>
      <c r="G55" s="100"/>
      <c r="I55" s="98">
        <v>321</v>
      </c>
      <c r="J55" s="100"/>
      <c r="L55" s="98">
        <v>421</v>
      </c>
      <c r="M55" s="100"/>
      <c r="O55" s="102"/>
      <c r="Q55" s="100"/>
      <c r="R55" s="72"/>
    </row>
    <row r="56" spans="2:18" x14ac:dyDescent="0.2">
      <c r="B56" s="68"/>
      <c r="C56" s="98">
        <v>122</v>
      </c>
      <c r="D56" s="100"/>
      <c r="F56" s="98">
        <v>222</v>
      </c>
      <c r="G56" s="100"/>
      <c r="I56" s="98">
        <v>322</v>
      </c>
      <c r="J56" s="100"/>
      <c r="L56" s="98">
        <v>422</v>
      </c>
      <c r="M56" s="100"/>
      <c r="O56" s="102"/>
      <c r="Q56" s="100"/>
      <c r="R56" s="72"/>
    </row>
    <row r="57" spans="2:18" x14ac:dyDescent="0.2">
      <c r="B57" s="68"/>
      <c r="C57" s="98">
        <v>123</v>
      </c>
      <c r="D57" s="100"/>
      <c r="F57" s="98">
        <v>223</v>
      </c>
      <c r="G57" s="100"/>
      <c r="I57" s="98">
        <v>323</v>
      </c>
      <c r="J57" s="100"/>
      <c r="L57" s="98">
        <v>423</v>
      </c>
      <c r="M57" s="100"/>
      <c r="O57" s="102"/>
      <c r="Q57" s="100"/>
      <c r="R57" s="72"/>
    </row>
    <row r="58" spans="2:18" x14ac:dyDescent="0.2">
      <c r="B58" s="68"/>
      <c r="C58" s="98">
        <v>124</v>
      </c>
      <c r="D58" s="100"/>
      <c r="F58" s="98">
        <v>224</v>
      </c>
      <c r="G58" s="100"/>
      <c r="I58" s="98">
        <v>324</v>
      </c>
      <c r="J58" s="100"/>
      <c r="L58" s="98">
        <v>424</v>
      </c>
      <c r="M58" s="100"/>
      <c r="O58" s="102"/>
      <c r="Q58" s="100"/>
      <c r="R58" s="72"/>
    </row>
    <row r="59" spans="2:18" x14ac:dyDescent="0.2">
      <c r="B59" s="86"/>
      <c r="C59" s="98">
        <v>125</v>
      </c>
      <c r="D59" s="100"/>
      <c r="E59" s="103"/>
      <c r="F59" s="98">
        <v>225</v>
      </c>
      <c r="G59" s="100"/>
      <c r="I59" s="98">
        <v>325</v>
      </c>
      <c r="J59" s="100"/>
      <c r="K59" s="98"/>
      <c r="L59" s="98">
        <v>425</v>
      </c>
      <c r="M59" s="100"/>
      <c r="O59" s="102"/>
      <c r="Q59" s="100"/>
      <c r="R59" s="72"/>
    </row>
    <row r="60" spans="2:18" x14ac:dyDescent="0.2">
      <c r="B60" s="68"/>
      <c r="C60" s="97" t="s">
        <v>108</v>
      </c>
      <c r="D60" s="47">
        <v>0</v>
      </c>
      <c r="E60" s="47"/>
      <c r="F60" s="93"/>
      <c r="G60" s="47">
        <v>0</v>
      </c>
      <c r="H60" s="47"/>
      <c r="I60" s="93"/>
      <c r="J60" s="47">
        <v>0</v>
      </c>
      <c r="K60" s="47"/>
      <c r="L60" s="93"/>
      <c r="M60" s="47"/>
      <c r="N60" s="47"/>
      <c r="O60" s="47"/>
      <c r="P60" s="47"/>
      <c r="Q60" s="47">
        <v>0</v>
      </c>
      <c r="R60" s="72"/>
    </row>
    <row r="61" spans="2:18" ht="13.5" thickBot="1" x14ac:dyDescent="0.25">
      <c r="B61" s="68"/>
      <c r="C61" s="97"/>
      <c r="D61" s="47"/>
      <c r="F61" s="98"/>
      <c r="G61" s="47"/>
      <c r="I61" s="98"/>
      <c r="J61" s="47"/>
      <c r="L61" s="98"/>
      <c r="M61" s="47"/>
      <c r="R61" s="72"/>
    </row>
    <row r="62" spans="2:18" ht="13.5" thickBot="1" x14ac:dyDescent="0.25">
      <c r="B62" s="68"/>
      <c r="D62" s="65"/>
      <c r="E62" s="182"/>
      <c r="F62" s="182"/>
      <c r="G62" s="182"/>
      <c r="H62" s="182"/>
      <c r="I62" s="182"/>
      <c r="J62" s="182"/>
      <c r="K62" s="182"/>
      <c r="L62" s="182"/>
      <c r="P62" s="65" t="s">
        <v>109</v>
      </c>
      <c r="Q62" s="104"/>
      <c r="R62" s="72"/>
    </row>
    <row r="63" spans="2:18" x14ac:dyDescent="0.2">
      <c r="B63" s="68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R63" s="72"/>
    </row>
    <row r="64" spans="2:18" x14ac:dyDescent="0.2">
      <c r="B64" s="68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R64" s="72"/>
    </row>
    <row r="65" spans="2:18" x14ac:dyDescent="0.2">
      <c r="B65" s="68"/>
      <c r="C65" s="98"/>
      <c r="I65" s="98"/>
      <c r="R65" s="72"/>
    </row>
    <row r="66" spans="2:18" ht="13.5" thickBot="1" x14ac:dyDescent="0.25">
      <c r="B66" s="105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06"/>
    </row>
  </sheetData>
  <sheetProtection selectLockedCells="1"/>
  <mergeCells count="24">
    <mergeCell ref="G20:I20"/>
    <mergeCell ref="J20:K20"/>
    <mergeCell ref="L20:M20"/>
    <mergeCell ref="Q2:R2"/>
    <mergeCell ref="P6:Q6"/>
    <mergeCell ref="P8:Q8"/>
    <mergeCell ref="D13:M13"/>
    <mergeCell ref="G14:M14"/>
    <mergeCell ref="G15:M15"/>
    <mergeCell ref="G16:M16"/>
    <mergeCell ref="G17:M17"/>
    <mergeCell ref="G18:M18"/>
    <mergeCell ref="G19:I19"/>
    <mergeCell ref="L19:M19"/>
    <mergeCell ref="E62:L62"/>
    <mergeCell ref="C63:L63"/>
    <mergeCell ref="C64:L64"/>
    <mergeCell ref="D22:M22"/>
    <mergeCell ref="F23:M23"/>
    <mergeCell ref="F24:M24"/>
    <mergeCell ref="F25:M25"/>
    <mergeCell ref="F26:M26"/>
    <mergeCell ref="F27:I27"/>
    <mergeCell ref="K27:M27"/>
  </mergeCells>
  <dataValidations disablePrompts="1" count="3">
    <dataValidation allowBlank="1" showInputMessage="1" showErrorMessage="1" errorTitle="Error" error="Enter or delete the &quot;X&quot; in cell E30 to select Orange or White." sqref="E30:E31" xr:uid="{00000000-0002-0000-0100-000000000000}"/>
    <dataValidation type="whole" operator="greaterThanOrEqual" allowBlank="1" showInputMessage="1" showErrorMessage="1" sqref="O35:O59" xr:uid="{00000000-0002-0000-0100-000001000000}">
      <formula1>101</formula1>
    </dataValidation>
    <dataValidation type="custom" allowBlank="1" showInputMessage="1" showErrorMessage="1" errorTitle="Error" error="Order individual numbers in multiples of 25." sqref="Q35:Q59 G52:G59 D52:D59 M50:M59 J52:J59" xr:uid="{00000000-0002-0000-0100-000002000000}">
      <formula1>MOD(D35,25)=0</formula1>
    </dataValidation>
  </dataValidations>
  <hyperlinks>
    <hyperlink ref="M9" r:id="rId1" xr:uid="{64DDA102-13DF-4390-892C-222BB9BA5AA4}"/>
  </hyperlinks>
  <printOptions horizontalCentered="1" verticalCentered="1"/>
  <pageMargins left="0.25" right="0.26" top="0.59" bottom="0.52" header="0.5" footer="0.5"/>
  <pageSetup scale="7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Option Button 1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161925</xdr:rowOff>
                  </from>
                  <to>
                    <xdr:col>4</xdr:col>
                    <xdr:colOff>238125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Option Button 2">
              <controlPr defaultSize="0" autoFill="0" autoLine="0" autoPict="0" altText="White">
                <anchor moveWithCells="1">
                  <from>
                    <xdr:col>7</xdr:col>
                    <xdr:colOff>19050</xdr:colOff>
                    <xdr:row>29</xdr:row>
                    <xdr:rowOff>0</xdr:rowOff>
                  </from>
                  <to>
                    <xdr:col>7</xdr:col>
                    <xdr:colOff>247650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70"/>
  <sheetViews>
    <sheetView zoomScale="90" zoomScaleNormal="90" workbookViewId="0">
      <selection activeCell="H10" sqref="H10"/>
    </sheetView>
  </sheetViews>
  <sheetFormatPr defaultRowHeight="12.75" x14ac:dyDescent="0.2"/>
  <cols>
    <col min="2" max="2" width="12.42578125" customWidth="1"/>
    <col min="3" max="3" width="5.42578125" customWidth="1"/>
    <col min="4" max="5" width="10" customWidth="1"/>
    <col min="6" max="6" width="13" customWidth="1"/>
    <col min="7" max="7" width="19.140625" hidden="1" customWidth="1"/>
    <col min="8" max="8" width="10" customWidth="1"/>
    <col min="9" max="9" width="10.28515625" customWidth="1"/>
    <col min="10" max="10" width="11" customWidth="1"/>
    <col min="11" max="11" width="10.140625" customWidth="1"/>
    <col min="12" max="12" width="12.28515625" bestFit="1" customWidth="1"/>
  </cols>
  <sheetData>
    <row r="1" spans="2:13" x14ac:dyDescent="0.2">
      <c r="F1" s="78"/>
      <c r="G1" s="98"/>
      <c r="H1" s="98"/>
      <c r="I1" s="98"/>
      <c r="J1" s="98"/>
    </row>
    <row r="2" spans="2:13" x14ac:dyDescent="0.2">
      <c r="K2" s="4" t="s">
        <v>2</v>
      </c>
      <c r="L2" s="4"/>
    </row>
    <row r="3" spans="2:13" ht="18" x14ac:dyDescent="0.25">
      <c r="F3" s="2" t="s">
        <v>0</v>
      </c>
      <c r="G3" s="7"/>
      <c r="H3" s="7"/>
      <c r="I3" s="7"/>
      <c r="J3" s="7"/>
      <c r="K3" s="57" t="s">
        <v>89</v>
      </c>
      <c r="L3" s="107"/>
    </row>
    <row r="4" spans="2:13" x14ac:dyDescent="0.2">
      <c r="F4" s="44" t="s">
        <v>158</v>
      </c>
      <c r="G4" s="44"/>
      <c r="H4" s="44"/>
      <c r="I4" s="44"/>
      <c r="J4" s="44"/>
      <c r="K4" s="57" t="s">
        <v>90</v>
      </c>
      <c r="L4" s="108"/>
    </row>
    <row r="5" spans="2:13" x14ac:dyDescent="0.2">
      <c r="F5" s="7" t="s">
        <v>155</v>
      </c>
      <c r="G5" s="7"/>
      <c r="H5" s="7"/>
      <c r="I5" s="7"/>
      <c r="J5" s="7"/>
      <c r="K5" s="57" t="s">
        <v>91</v>
      </c>
      <c r="L5" s="108" t="s">
        <v>142</v>
      </c>
    </row>
    <row r="6" spans="2:13" x14ac:dyDescent="0.2">
      <c r="F6" s="7" t="s">
        <v>156</v>
      </c>
      <c r="G6" s="7" t="s">
        <v>110</v>
      </c>
      <c r="I6" s="7"/>
      <c r="J6" s="7"/>
      <c r="K6" s="57"/>
      <c r="L6" s="57"/>
      <c r="M6" s="75"/>
    </row>
    <row r="7" spans="2:13" x14ac:dyDescent="0.2">
      <c r="F7" s="7"/>
      <c r="G7" s="7" t="s">
        <v>111</v>
      </c>
      <c r="I7" s="7"/>
      <c r="J7" s="7"/>
      <c r="K7" s="57" t="s">
        <v>7</v>
      </c>
      <c r="L7" s="109"/>
    </row>
    <row r="8" spans="2:13" x14ac:dyDescent="0.2">
      <c r="F8" s="110" t="s">
        <v>112</v>
      </c>
      <c r="H8" t="s">
        <v>159</v>
      </c>
    </row>
    <row r="9" spans="2:13" x14ac:dyDescent="0.2">
      <c r="F9" s="110"/>
    </row>
    <row r="10" spans="2:13" x14ac:dyDescent="0.2">
      <c r="F10" s="110" t="s">
        <v>113</v>
      </c>
      <c r="H10" s="112" t="s">
        <v>151</v>
      </c>
    </row>
    <row r="11" spans="2:13" ht="18" x14ac:dyDescent="0.25">
      <c r="B11" s="8" t="s">
        <v>3</v>
      </c>
      <c r="C11" s="174"/>
      <c r="D11" s="174"/>
      <c r="F11" s="110"/>
    </row>
    <row r="12" spans="2:13" ht="7.5" customHeight="1" x14ac:dyDescent="0.2"/>
    <row r="13" spans="2:13" x14ac:dyDescent="0.2">
      <c r="B13" s="181" t="s">
        <v>9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11"/>
    </row>
    <row r="14" spans="2:13" x14ac:dyDescent="0.2">
      <c r="C14" s="55" t="s">
        <v>93</v>
      </c>
      <c r="D14" s="205"/>
      <c r="E14" s="205"/>
      <c r="F14" s="205"/>
      <c r="G14" s="205"/>
      <c r="H14" s="205"/>
      <c r="I14" s="205"/>
      <c r="J14" s="205"/>
      <c r="K14" s="205"/>
    </row>
    <row r="15" spans="2:13" x14ac:dyDescent="0.2">
      <c r="C15" s="55" t="s">
        <v>94</v>
      </c>
      <c r="D15" s="199"/>
      <c r="E15" s="199"/>
      <c r="F15" s="199"/>
      <c r="G15" s="199"/>
      <c r="H15" s="199"/>
      <c r="I15" s="199"/>
      <c r="J15" s="199"/>
      <c r="K15" s="199"/>
    </row>
    <row r="16" spans="2:13" x14ac:dyDescent="0.2">
      <c r="C16" s="55" t="s">
        <v>114</v>
      </c>
      <c r="D16" s="199"/>
      <c r="E16" s="199"/>
      <c r="F16" s="199"/>
      <c r="G16" s="199"/>
      <c r="H16" s="199"/>
      <c r="I16" s="199"/>
      <c r="J16" s="199"/>
      <c r="K16" s="199"/>
    </row>
    <row r="17" spans="1:12" x14ac:dyDescent="0.2">
      <c r="C17" s="55" t="s">
        <v>115</v>
      </c>
      <c r="D17" s="199"/>
      <c r="E17" s="199"/>
      <c r="F17" s="199"/>
      <c r="G17" s="199"/>
      <c r="H17" s="199"/>
      <c r="I17" s="199"/>
      <c r="J17" s="199"/>
      <c r="K17" s="199"/>
      <c r="L17" s="112"/>
    </row>
    <row r="18" spans="1:12" x14ac:dyDescent="0.2">
      <c r="C18" s="55" t="s">
        <v>95</v>
      </c>
      <c r="D18" s="199"/>
      <c r="E18" s="199"/>
      <c r="F18" s="199"/>
      <c r="G18" s="199"/>
      <c r="H18" s="199"/>
      <c r="I18" s="199"/>
      <c r="J18" s="199"/>
      <c r="K18" s="199"/>
    </row>
    <row r="19" spans="1:12" x14ac:dyDescent="0.2">
      <c r="C19" s="55" t="s">
        <v>96</v>
      </c>
      <c r="D19" s="199"/>
      <c r="E19" s="199"/>
      <c r="F19" s="199"/>
      <c r="G19" s="75"/>
      <c r="H19" s="55" t="s">
        <v>23</v>
      </c>
      <c r="I19" s="200"/>
      <c r="J19" s="200"/>
      <c r="K19" s="200"/>
    </row>
    <row r="20" spans="1:12" x14ac:dyDescent="0.2">
      <c r="C20" s="55" t="s">
        <v>98</v>
      </c>
      <c r="D20" s="187"/>
      <c r="E20" s="187"/>
      <c r="F20" s="187"/>
      <c r="G20" s="55" t="s">
        <v>24</v>
      </c>
      <c r="H20" s="55" t="s">
        <v>99</v>
      </c>
      <c r="I20" s="200">
        <v>0</v>
      </c>
      <c r="J20" s="200"/>
      <c r="K20" s="200"/>
    </row>
    <row r="21" spans="1:12" x14ac:dyDescent="0.2">
      <c r="H21" s="47"/>
    </row>
    <row r="22" spans="1:12" x14ac:dyDescent="0.2">
      <c r="B22" s="184" t="s">
        <v>144</v>
      </c>
      <c r="C22" s="184"/>
      <c r="D22" s="184"/>
      <c r="E22" s="184"/>
      <c r="F22" s="184"/>
      <c r="G22" s="184"/>
      <c r="H22" s="184"/>
      <c r="I22" s="184"/>
      <c r="J22" s="184"/>
      <c r="K22" s="184"/>
    </row>
    <row r="23" spans="1:12" x14ac:dyDescent="0.2">
      <c r="A23" s="75"/>
      <c r="B23" s="75"/>
      <c r="C23" s="55" t="s">
        <v>100</v>
      </c>
      <c r="D23" s="185" t="s">
        <v>142</v>
      </c>
      <c r="E23" s="185"/>
      <c r="F23" s="185"/>
      <c r="G23" s="185"/>
      <c r="H23" s="185"/>
      <c r="I23" s="185"/>
      <c r="J23" s="185"/>
      <c r="K23" s="185"/>
    </row>
    <row r="24" spans="1:12" x14ac:dyDescent="0.2">
      <c r="A24" s="75"/>
      <c r="B24" s="75"/>
      <c r="C24" s="55" t="s">
        <v>101</v>
      </c>
      <c r="D24" s="186" t="s">
        <v>142</v>
      </c>
      <c r="E24" s="186"/>
      <c r="F24" s="186"/>
      <c r="G24" s="186"/>
      <c r="H24" s="186"/>
      <c r="I24" s="186"/>
      <c r="J24" s="186"/>
      <c r="K24" s="186"/>
    </row>
    <row r="25" spans="1:12" x14ac:dyDescent="0.2">
      <c r="C25" s="55" t="s">
        <v>102</v>
      </c>
      <c r="D25" s="186" t="s">
        <v>142</v>
      </c>
      <c r="E25" s="186"/>
      <c r="F25" s="186"/>
      <c r="G25" s="186"/>
      <c r="H25" s="186"/>
      <c r="I25" s="186"/>
      <c r="J25" s="186"/>
      <c r="K25" s="186"/>
    </row>
    <row r="26" spans="1:12" x14ac:dyDescent="0.2">
      <c r="C26" s="55" t="s">
        <v>95</v>
      </c>
      <c r="D26" s="186" t="s">
        <v>142</v>
      </c>
      <c r="E26" s="186"/>
      <c r="F26" s="186"/>
      <c r="G26" s="186"/>
      <c r="H26" s="186"/>
      <c r="I26" s="186"/>
      <c r="J26" s="186"/>
      <c r="K26" s="186"/>
    </row>
    <row r="27" spans="1:12" x14ac:dyDescent="0.2">
      <c r="C27" s="55" t="s">
        <v>96</v>
      </c>
      <c r="D27" s="186" t="s">
        <v>142</v>
      </c>
      <c r="E27" s="186"/>
      <c r="F27" s="186"/>
      <c r="G27" s="113"/>
      <c r="H27" s="55" t="s">
        <v>116</v>
      </c>
      <c r="I27" s="187"/>
      <c r="J27" s="187"/>
      <c r="K27" s="187"/>
    </row>
    <row r="28" spans="1:12" ht="13.5" thickBot="1" x14ac:dyDescent="0.25">
      <c r="B28" s="19"/>
      <c r="C28" s="19"/>
      <c r="D28" s="19"/>
      <c r="E28" s="114"/>
      <c r="F28" s="114"/>
      <c r="G28" s="115"/>
      <c r="H28" s="116"/>
      <c r="I28" s="116"/>
      <c r="J28" s="19"/>
      <c r="K28" s="84"/>
    </row>
    <row r="29" spans="1:12" x14ac:dyDescent="0.2">
      <c r="E29" s="78"/>
    </row>
    <row r="30" spans="1:12" ht="6" customHeight="1" x14ac:dyDescent="0.2"/>
    <row r="31" spans="1:12" ht="16.5" thickBot="1" x14ac:dyDescent="0.3">
      <c r="C31" s="117" t="s">
        <v>117</v>
      </c>
      <c r="D31" s="202" t="s">
        <v>118</v>
      </c>
      <c r="E31" s="202"/>
      <c r="G31" s="93" t="s">
        <v>119</v>
      </c>
      <c r="H31" s="93" t="s">
        <v>119</v>
      </c>
      <c r="I31" s="93" t="s">
        <v>104</v>
      </c>
      <c r="J31" s="93" t="s">
        <v>103</v>
      </c>
      <c r="K31" s="93"/>
      <c r="L31" s="93"/>
    </row>
    <row r="32" spans="1:12" x14ac:dyDescent="0.2">
      <c r="C32" s="118" t="s">
        <v>47</v>
      </c>
      <c r="D32" s="204">
        <v>10000</v>
      </c>
      <c r="E32" s="204"/>
      <c r="F32" t="s">
        <v>120</v>
      </c>
      <c r="G32" s="119"/>
      <c r="H32" s="120">
        <v>0</v>
      </c>
      <c r="I32" s="121">
        <v>0</v>
      </c>
      <c r="J32" s="122">
        <v>0</v>
      </c>
    </row>
    <row r="33" spans="3:11" x14ac:dyDescent="0.2">
      <c r="C33" s="118" t="s">
        <v>48</v>
      </c>
      <c r="D33" s="204">
        <v>10000</v>
      </c>
      <c r="E33" s="204"/>
      <c r="F33" t="s">
        <v>121</v>
      </c>
      <c r="G33" s="123"/>
      <c r="H33" s="124">
        <v>0</v>
      </c>
      <c r="I33" s="125">
        <v>0</v>
      </c>
      <c r="J33" s="126">
        <v>0</v>
      </c>
    </row>
    <row r="34" spans="3:11" ht="12.75" customHeight="1" x14ac:dyDescent="0.2">
      <c r="C34" s="118" t="s">
        <v>49</v>
      </c>
      <c r="D34" s="204">
        <v>10000</v>
      </c>
      <c r="E34" s="204"/>
      <c r="F34" t="s">
        <v>122</v>
      </c>
      <c r="G34" s="123"/>
      <c r="H34" s="124">
        <v>0</v>
      </c>
      <c r="I34" s="125">
        <v>0</v>
      </c>
      <c r="J34" s="126">
        <v>0</v>
      </c>
    </row>
    <row r="35" spans="3:11" x14ac:dyDescent="0.2">
      <c r="C35" s="118" t="s">
        <v>50</v>
      </c>
      <c r="D35" s="204">
        <v>5000</v>
      </c>
      <c r="E35" s="204"/>
      <c r="F35" t="s">
        <v>123</v>
      </c>
      <c r="G35" s="123"/>
      <c r="H35" s="124">
        <v>0</v>
      </c>
      <c r="I35" s="125">
        <v>0</v>
      </c>
      <c r="J35" s="126">
        <v>0</v>
      </c>
    </row>
    <row r="36" spans="3:11" ht="13.5" thickBot="1" x14ac:dyDescent="0.25">
      <c r="C36" s="118" t="s">
        <v>51</v>
      </c>
      <c r="D36" s="204">
        <v>5000</v>
      </c>
      <c r="E36" s="204"/>
      <c r="F36" t="s">
        <v>124</v>
      </c>
      <c r="G36" s="127"/>
      <c r="H36" s="128">
        <v>0</v>
      </c>
      <c r="I36" s="129">
        <v>0</v>
      </c>
      <c r="J36" s="130">
        <v>0</v>
      </c>
    </row>
    <row r="37" spans="3:11" ht="6" customHeight="1" x14ac:dyDescent="0.2">
      <c r="E37" s="131"/>
    </row>
    <row r="38" spans="3:11" ht="16.5" thickBot="1" x14ac:dyDescent="0.3">
      <c r="C38" s="117" t="s">
        <v>125</v>
      </c>
      <c r="E38" s="131"/>
      <c r="G38" s="93" t="s">
        <v>119</v>
      </c>
      <c r="H38" s="93" t="s">
        <v>119</v>
      </c>
      <c r="I38" s="93" t="s">
        <v>104</v>
      </c>
      <c r="J38" s="93" t="s">
        <v>103</v>
      </c>
      <c r="K38" s="27" t="s">
        <v>126</v>
      </c>
    </row>
    <row r="39" spans="3:11" x14ac:dyDescent="0.2">
      <c r="C39" s="118" t="s">
        <v>127</v>
      </c>
      <c r="D39" s="204">
        <v>2500</v>
      </c>
      <c r="E39" s="204"/>
      <c r="F39" t="s">
        <v>128</v>
      </c>
      <c r="G39" s="119"/>
      <c r="H39" s="132">
        <v>0</v>
      </c>
      <c r="I39" s="121">
        <v>0</v>
      </c>
      <c r="J39" s="122">
        <v>0</v>
      </c>
      <c r="K39" s="47"/>
    </row>
    <row r="40" spans="3:11" ht="13.5" thickBot="1" x14ac:dyDescent="0.25">
      <c r="C40" s="118" t="s">
        <v>129</v>
      </c>
      <c r="D40" s="204">
        <v>2500</v>
      </c>
      <c r="E40" s="204"/>
      <c r="F40" t="s">
        <v>130</v>
      </c>
      <c r="G40" s="123"/>
      <c r="H40" s="133">
        <v>0</v>
      </c>
      <c r="I40" s="125">
        <v>0</v>
      </c>
      <c r="J40" s="126">
        <v>0</v>
      </c>
      <c r="K40" s="47"/>
    </row>
    <row r="41" spans="3:11" ht="13.5" thickBot="1" x14ac:dyDescent="0.25">
      <c r="C41" s="118" t="s">
        <v>55</v>
      </c>
      <c r="D41" s="204">
        <v>2000</v>
      </c>
      <c r="E41" s="204"/>
      <c r="F41" t="s">
        <v>131</v>
      </c>
      <c r="G41" s="127"/>
      <c r="H41" s="134">
        <v>0</v>
      </c>
      <c r="I41" s="129">
        <v>0</v>
      </c>
      <c r="J41" s="130">
        <v>0</v>
      </c>
      <c r="K41" s="135"/>
    </row>
    <row r="42" spans="3:11" ht="6" customHeight="1" x14ac:dyDescent="0.2">
      <c r="E42" s="131"/>
    </row>
    <row r="43" spans="3:11" ht="16.5" thickBot="1" x14ac:dyDescent="0.3">
      <c r="C43" s="117" t="s">
        <v>132</v>
      </c>
      <c r="E43" s="131"/>
      <c r="G43" s="93" t="s">
        <v>119</v>
      </c>
      <c r="H43" s="93" t="s">
        <v>119</v>
      </c>
      <c r="I43" s="93" t="s">
        <v>104</v>
      </c>
      <c r="J43" s="93" t="s">
        <v>103</v>
      </c>
      <c r="K43" s="93"/>
    </row>
    <row r="44" spans="3:11" x14ac:dyDescent="0.2">
      <c r="C44" s="118" t="s">
        <v>61</v>
      </c>
      <c r="D44" s="204">
        <v>1000</v>
      </c>
      <c r="E44" s="204"/>
      <c r="F44" t="s">
        <v>133</v>
      </c>
      <c r="G44" s="119"/>
      <c r="H44" s="132">
        <v>0</v>
      </c>
      <c r="I44" s="121">
        <v>0</v>
      </c>
      <c r="J44" s="122">
        <v>0</v>
      </c>
    </row>
    <row r="45" spans="3:11" x14ac:dyDescent="0.2">
      <c r="C45" s="118" t="s">
        <v>62</v>
      </c>
      <c r="D45" s="204">
        <v>500</v>
      </c>
      <c r="E45" s="204"/>
      <c r="F45" t="s">
        <v>134</v>
      </c>
      <c r="G45" s="123"/>
      <c r="H45" s="133">
        <v>0</v>
      </c>
      <c r="I45" s="125">
        <v>0</v>
      </c>
      <c r="J45" s="126">
        <v>0</v>
      </c>
    </row>
    <row r="46" spans="3:11" x14ac:dyDescent="0.2">
      <c r="C46" s="118" t="s">
        <v>63</v>
      </c>
      <c r="D46" s="204">
        <v>500</v>
      </c>
      <c r="E46" s="204"/>
      <c r="F46" t="s">
        <v>128</v>
      </c>
      <c r="G46" s="123"/>
      <c r="H46" s="133">
        <v>0</v>
      </c>
      <c r="I46" s="125">
        <v>0</v>
      </c>
      <c r="J46" s="126">
        <v>0</v>
      </c>
    </row>
    <row r="47" spans="3:11" x14ac:dyDescent="0.2">
      <c r="C47" s="118" t="s">
        <v>64</v>
      </c>
      <c r="D47" s="204">
        <v>500</v>
      </c>
      <c r="E47" s="204"/>
      <c r="F47" t="s">
        <v>135</v>
      </c>
      <c r="G47" s="123"/>
      <c r="H47" s="133">
        <v>0</v>
      </c>
      <c r="I47" s="125">
        <v>0</v>
      </c>
      <c r="J47" s="126">
        <v>0</v>
      </c>
    </row>
    <row r="48" spans="3:11" x14ac:dyDescent="0.2">
      <c r="C48" s="118" t="s">
        <v>65</v>
      </c>
      <c r="D48" s="204">
        <v>500</v>
      </c>
      <c r="E48" s="204"/>
      <c r="F48" t="s">
        <v>121</v>
      </c>
      <c r="G48" s="123"/>
      <c r="H48" s="133">
        <v>0</v>
      </c>
      <c r="I48" s="125">
        <v>0</v>
      </c>
      <c r="J48" s="126">
        <v>0</v>
      </c>
    </row>
    <row r="49" spans="2:10" x14ac:dyDescent="0.2">
      <c r="C49" s="118" t="s">
        <v>66</v>
      </c>
      <c r="D49" s="204">
        <v>500</v>
      </c>
      <c r="E49" s="204"/>
      <c r="F49" t="s">
        <v>121</v>
      </c>
      <c r="G49" s="123"/>
      <c r="H49" s="133">
        <v>0</v>
      </c>
      <c r="I49" s="125">
        <v>0</v>
      </c>
      <c r="J49" s="126">
        <v>0</v>
      </c>
    </row>
    <row r="50" spans="2:10" x14ac:dyDescent="0.2">
      <c r="C50" s="118" t="s">
        <v>67</v>
      </c>
      <c r="D50" s="204">
        <v>500</v>
      </c>
      <c r="E50" s="204"/>
      <c r="F50" t="s">
        <v>136</v>
      </c>
      <c r="G50" s="123"/>
      <c r="H50" s="133">
        <v>0</v>
      </c>
      <c r="I50" s="125">
        <v>0</v>
      </c>
      <c r="J50" s="126">
        <v>0</v>
      </c>
    </row>
    <row r="51" spans="2:10" x14ac:dyDescent="0.2">
      <c r="C51" s="118" t="s">
        <v>68</v>
      </c>
      <c r="D51" s="204">
        <v>500</v>
      </c>
      <c r="E51" s="204"/>
      <c r="F51" t="s">
        <v>131</v>
      </c>
      <c r="G51" s="123"/>
      <c r="H51" s="133">
        <v>0</v>
      </c>
      <c r="I51" s="125">
        <v>0</v>
      </c>
      <c r="J51" s="126">
        <v>0</v>
      </c>
    </row>
    <row r="52" spans="2:10" ht="13.5" thickBot="1" x14ac:dyDescent="0.25">
      <c r="C52" s="118" t="s">
        <v>69</v>
      </c>
      <c r="D52" s="204">
        <v>250</v>
      </c>
      <c r="E52" s="204"/>
      <c r="F52" t="s">
        <v>137</v>
      </c>
      <c r="G52" s="127"/>
      <c r="H52" s="134">
        <v>0</v>
      </c>
      <c r="I52" s="129">
        <v>0</v>
      </c>
      <c r="J52" s="130">
        <v>0</v>
      </c>
    </row>
    <row r="53" spans="2:10" x14ac:dyDescent="0.2">
      <c r="B53" s="136"/>
      <c r="D53" s="98"/>
    </row>
    <row r="54" spans="2:10" ht="16.5" thickBot="1" x14ac:dyDescent="0.3">
      <c r="B54" s="137"/>
      <c r="C54" s="117" t="s">
        <v>138</v>
      </c>
      <c r="D54" s="202" t="s">
        <v>139</v>
      </c>
      <c r="E54" s="202"/>
      <c r="H54" s="93" t="s">
        <v>119</v>
      </c>
      <c r="I54" s="93" t="s">
        <v>140</v>
      </c>
      <c r="J54" s="47"/>
    </row>
    <row r="55" spans="2:10" ht="12.75" customHeight="1" x14ac:dyDescent="0.2">
      <c r="C55" s="136" t="s">
        <v>73</v>
      </c>
      <c r="D55" s="203">
        <v>250</v>
      </c>
      <c r="E55" s="203"/>
      <c r="F55" s="99"/>
      <c r="G55" s="98" t="s">
        <v>140</v>
      </c>
      <c r="H55" s="120">
        <v>0</v>
      </c>
      <c r="I55" s="122">
        <v>0</v>
      </c>
    </row>
    <row r="56" spans="2:10" x14ac:dyDescent="0.2">
      <c r="C56" s="136" t="s">
        <v>74</v>
      </c>
      <c r="D56" s="203">
        <v>250</v>
      </c>
      <c r="E56" s="203"/>
      <c r="F56" s="98"/>
      <c r="H56" s="124">
        <v>0</v>
      </c>
      <c r="I56" s="126">
        <v>0</v>
      </c>
    </row>
    <row r="57" spans="2:10" x14ac:dyDescent="0.2">
      <c r="C57" s="136" t="s">
        <v>75</v>
      </c>
      <c r="D57" s="203">
        <v>250</v>
      </c>
      <c r="E57" s="203"/>
      <c r="F57" s="98"/>
      <c r="H57" s="124">
        <v>0</v>
      </c>
      <c r="I57" s="126">
        <v>0</v>
      </c>
    </row>
    <row r="58" spans="2:10" x14ac:dyDescent="0.2">
      <c r="C58" s="136" t="s">
        <v>76</v>
      </c>
      <c r="D58" s="203">
        <v>250</v>
      </c>
      <c r="E58" s="203"/>
      <c r="F58" s="98"/>
      <c r="H58" s="124">
        <v>0</v>
      </c>
      <c r="I58" s="126">
        <v>0</v>
      </c>
    </row>
    <row r="59" spans="2:10" ht="13.5" thickBot="1" x14ac:dyDescent="0.25">
      <c r="C59" s="136" t="s">
        <v>77</v>
      </c>
      <c r="D59" s="203">
        <v>250</v>
      </c>
      <c r="E59" s="203"/>
      <c r="F59" s="98"/>
      <c r="H59" s="128">
        <v>0</v>
      </c>
      <c r="I59" s="130">
        <v>0</v>
      </c>
    </row>
    <row r="60" spans="2:10" ht="6" customHeight="1" x14ac:dyDescent="0.2">
      <c r="C60" s="136"/>
      <c r="D60" s="98"/>
      <c r="E60" s="98"/>
      <c r="F60" s="98"/>
      <c r="H60" s="138"/>
      <c r="I60" s="138"/>
    </row>
    <row r="61" spans="2:10" ht="16.5" customHeight="1" thickBot="1" x14ac:dyDescent="0.3">
      <c r="C61" s="117" t="s">
        <v>138</v>
      </c>
      <c r="F61" s="98"/>
      <c r="H61" s="93" t="s">
        <v>119</v>
      </c>
      <c r="I61" s="93" t="s">
        <v>140</v>
      </c>
    </row>
    <row r="62" spans="2:10" x14ac:dyDescent="0.2">
      <c r="C62" s="136" t="s">
        <v>78</v>
      </c>
      <c r="D62" s="203">
        <v>100</v>
      </c>
      <c r="E62" s="203"/>
      <c r="H62" s="120">
        <v>0</v>
      </c>
      <c r="I62" s="122">
        <v>0</v>
      </c>
    </row>
    <row r="63" spans="2:10" x14ac:dyDescent="0.2">
      <c r="C63" s="136" t="s">
        <v>79</v>
      </c>
      <c r="D63" s="203">
        <v>100</v>
      </c>
      <c r="E63" s="203"/>
      <c r="H63" s="124">
        <v>0</v>
      </c>
      <c r="I63" s="126">
        <v>0</v>
      </c>
      <c r="J63" s="93"/>
    </row>
    <row r="64" spans="2:10" x14ac:dyDescent="0.2">
      <c r="C64" s="136" t="s">
        <v>80</v>
      </c>
      <c r="D64" s="203">
        <v>100</v>
      </c>
      <c r="E64" s="203"/>
      <c r="F64" s="98"/>
      <c r="H64" s="124">
        <v>0</v>
      </c>
      <c r="I64" s="126">
        <v>0</v>
      </c>
    </row>
    <row r="65" spans="1:12" x14ac:dyDescent="0.2">
      <c r="C65" s="136" t="s">
        <v>81</v>
      </c>
      <c r="D65" s="203">
        <v>100</v>
      </c>
      <c r="E65" s="203"/>
      <c r="F65" s="98"/>
      <c r="H65" s="124">
        <v>0</v>
      </c>
      <c r="I65" s="126">
        <v>0</v>
      </c>
    </row>
    <row r="66" spans="1:12" ht="13.5" thickBot="1" x14ac:dyDescent="0.25">
      <c r="C66" s="136" t="s">
        <v>82</v>
      </c>
      <c r="D66" s="203">
        <v>50</v>
      </c>
      <c r="E66" s="203"/>
      <c r="F66" s="98"/>
      <c r="H66" s="128">
        <v>0</v>
      </c>
      <c r="I66" s="130">
        <v>0</v>
      </c>
    </row>
    <row r="67" spans="1:12" x14ac:dyDescent="0.2">
      <c r="F67" s="98"/>
    </row>
    <row r="68" spans="1:12" x14ac:dyDescent="0.2">
      <c r="F68" s="98"/>
    </row>
    <row r="69" spans="1:12" x14ac:dyDescent="0.2">
      <c r="F69" s="98"/>
    </row>
    <row r="70" spans="1:12" ht="14.25" x14ac:dyDescent="0.2">
      <c r="A70" s="201" t="s">
        <v>141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</row>
  </sheetData>
  <sheetProtection selectLockedCells="1"/>
  <mergeCells count="48">
    <mergeCell ref="B22:K22"/>
    <mergeCell ref="C11:D11"/>
    <mergeCell ref="B13:K13"/>
    <mergeCell ref="D14:K14"/>
    <mergeCell ref="D15:K15"/>
    <mergeCell ref="D16:K16"/>
    <mergeCell ref="D17:K17"/>
    <mergeCell ref="D18:K18"/>
    <mergeCell ref="D19:F19"/>
    <mergeCell ref="I19:K19"/>
    <mergeCell ref="D20:F20"/>
    <mergeCell ref="I20:K20"/>
    <mergeCell ref="D36:E36"/>
    <mergeCell ref="D23:K23"/>
    <mergeCell ref="D24:K24"/>
    <mergeCell ref="D25:K25"/>
    <mergeCell ref="D26:K26"/>
    <mergeCell ref="D27:F27"/>
    <mergeCell ref="I27:K27"/>
    <mergeCell ref="D31:E31"/>
    <mergeCell ref="D32:E32"/>
    <mergeCell ref="D33:E33"/>
    <mergeCell ref="D34:E34"/>
    <mergeCell ref="D35:E35"/>
    <mergeCell ref="D52:E52"/>
    <mergeCell ref="D39:E39"/>
    <mergeCell ref="D40:E40"/>
    <mergeCell ref="D41:E41"/>
    <mergeCell ref="D44:E44"/>
    <mergeCell ref="D45:E45"/>
    <mergeCell ref="D46:E46"/>
    <mergeCell ref="D47:E47"/>
    <mergeCell ref="D48:E48"/>
    <mergeCell ref="D49:E49"/>
    <mergeCell ref="D50:E50"/>
    <mergeCell ref="D51:E51"/>
    <mergeCell ref="A70:L70"/>
    <mergeCell ref="D54:E54"/>
    <mergeCell ref="D55:E55"/>
    <mergeCell ref="D56:E56"/>
    <mergeCell ref="D57:E57"/>
    <mergeCell ref="D58:E58"/>
    <mergeCell ref="D59:E59"/>
    <mergeCell ref="D62:E62"/>
    <mergeCell ref="D63:E63"/>
    <mergeCell ref="D64:E64"/>
    <mergeCell ref="D65:E65"/>
    <mergeCell ref="D66:E66"/>
  </mergeCells>
  <hyperlinks>
    <hyperlink ref="H10" r:id="rId1" xr:uid="{CE12CF18-C0BF-443C-85A5-12192B495682}"/>
  </hyperlinks>
  <printOptions horizontalCentered="1"/>
  <pageMargins left="0.5" right="0.5" top="0.75" bottom="0.5" header="0.5" footer="0.5"/>
  <pageSetup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Order Form</vt:lpstr>
      <vt:lpstr>PreNumbered</vt:lpstr>
      <vt:lpstr>Invoice</vt:lpstr>
      <vt:lpstr>CreditCard</vt:lpstr>
      <vt:lpstr>OrderForm</vt:lpstr>
    </vt:vector>
  </TitlesOfParts>
  <Company>The Anthony Galluzzo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 Hilse</dc:creator>
  <cp:lastModifiedBy>Korin McDaniel</cp:lastModifiedBy>
  <cp:lastPrinted>2021-01-07T19:31:19Z</cp:lastPrinted>
  <dcterms:created xsi:type="dcterms:W3CDTF">2018-01-25T14:25:09Z</dcterms:created>
  <dcterms:modified xsi:type="dcterms:W3CDTF">2021-01-20T19:33:14Z</dcterms:modified>
</cp:coreProperties>
</file>